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comments2.xml" ContentType="application/vnd.openxmlformats-officedocument.spreadsheetml.comments+xml"/>
  <Override PartName="/xl/drawings/drawing8.xml" ContentType="application/vnd.openxmlformats-officedocument.drawing+xml"/>
  <Override PartName="/xl/comments3.xml" ContentType="application/vnd.openxmlformats-officedocument.spreadsheetml.comments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omments5.xml" ContentType="application/vnd.openxmlformats-officedocument.spreadsheetml.comments+xml"/>
  <Override PartName="/xl/drawings/drawing11.xml" ContentType="application/vnd.openxmlformats-officedocument.drawing+xml"/>
  <Override PartName="/xl/comments6.xml" ContentType="application/vnd.openxmlformats-officedocument.spreadsheetml.comments+xml"/>
  <Override PartName="/xl/drawings/drawing12.xml" ContentType="application/vnd.openxmlformats-officedocument.drawing+xml"/>
  <Override PartName="/xl/comments7.xml" ContentType="application/vnd.openxmlformats-officedocument.spreadsheetml.comments+xml"/>
  <Override PartName="/xl/drawings/drawing13.xml" ContentType="application/vnd.openxmlformats-officedocument.drawing+xml"/>
  <Override PartName="/xl/comments8.xml" ContentType="application/vnd.openxmlformats-officedocument.spreadsheetml.comments+xml"/>
  <Override PartName="/xl/drawings/drawing14.xml" ContentType="application/vnd.openxmlformats-officedocument.drawing+xml"/>
  <Override PartName="/xl/comments9.xml" ContentType="application/vnd.openxmlformats-officedocument.spreadsheetml.comments+xml"/>
  <Override PartName="/xl/drawings/drawing15.xml" ContentType="application/vnd.openxmlformats-officedocument.drawing+xml"/>
  <Override PartName="/xl/comments10.xml" ContentType="application/vnd.openxmlformats-officedocument.spreadsheetml.comments+xml"/>
  <Override PartName="/xl/drawings/drawing16.xml" ContentType="application/vnd.openxmlformats-officedocument.drawing+xml"/>
  <Override PartName="/xl/comments11.xml" ContentType="application/vnd.openxmlformats-officedocument.spreadsheetml.comments+xml"/>
  <Override PartName="/xl/drawings/drawing17.xml" ContentType="application/vnd.openxmlformats-officedocument.drawing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saempresas-my.sharepoint.com/personal/rfreja_transelca_com_co/Documents/AUDITORIA/2021/Act_Doc/TDD1040/Anexos Manual de contratistas/"/>
    </mc:Choice>
  </mc:AlternateContent>
  <xr:revisionPtr revIDLastSave="4" documentId="8_{3F8FB988-FADD-4A42-9956-E14C35273EF4}" xr6:coauthVersionLast="47" xr6:coauthVersionMax="47" xr10:uidLastSave="{96DF20D7-1F04-40E5-AEE7-4E1FC3939FC4}"/>
  <workbookProtection workbookAlgorithmName="SHA-512" workbookHashValue="pQiRlbJX/MWqbkQJjHWpJdj1qtQp9eumLlRNXP4zbjNuQKuFiKUsFwFnYyD+raDIupvnbdSdDOpYeRfUurhCtA==" workbookSaltValue="GPqt7BzBtaM4Jo9yGMpgZA==" workbookSpinCount="100000" lockStructure="1"/>
  <bookViews>
    <workbookView showHorizontalScroll="0" showVerticalScroll="0" xWindow="-120" yWindow="-120" windowWidth="29040" windowHeight="15840" firstSheet="1" activeTab="1" xr2:uid="{00000000-000D-0000-FFFF-FFFF00000000}"/>
  </bookViews>
  <sheets>
    <sheet name="Hoja1" sheetId="22" state="hidden" r:id="rId1"/>
    <sheet name=" INFORME SST" sheetId="8" r:id="rId2"/>
    <sheet name="Información del personal" sheetId="7" r:id="rId3"/>
    <sheet name="Conductores" sheetId="21" r:id="rId4"/>
    <sheet name="Vehiculos" sheetId="20" r:id="rId5"/>
    <sheet name="ACC - INC" sheetId="23" r:id="rId6"/>
    <sheet name="Datos Informe Enero" sheetId="2" r:id="rId7"/>
    <sheet name="Datos Informe Febrero" sheetId="9" r:id="rId8"/>
    <sheet name="Datos Informe Marzo" sheetId="10" r:id="rId9"/>
    <sheet name="Datos Informe Abril" sheetId="11" r:id="rId10"/>
    <sheet name="Datos Informe Mayo" sheetId="12" r:id="rId11"/>
    <sheet name="Datos Informe Junio" sheetId="13" r:id="rId12"/>
    <sheet name="Datos Informe Julio" sheetId="14" r:id="rId13"/>
    <sheet name="Datos Informe Agosto" sheetId="15" r:id="rId14"/>
    <sheet name="Datos Informe Septiembre" sheetId="16" r:id="rId15"/>
    <sheet name="Datos Informe Octubre" sheetId="17" r:id="rId16"/>
    <sheet name="Datos Informe Noviembre" sheetId="18" r:id="rId17"/>
    <sheet name="Datos Informe Diciembre" sheetId="19" r:id="rId18"/>
  </sheets>
  <definedNames>
    <definedName name="_xlnm._FilterDatabase" localSheetId="2" hidden="1">'Información del personal'!$B$12:$AB$12</definedName>
    <definedName name="_xlnm.Print_Area" localSheetId="3">Conductores!$A$1:$AN$44</definedName>
    <definedName name="_xlnm.Print_Area" localSheetId="2">'Información del personal'!$A$1:$AH$51</definedName>
    <definedName name="Z_42941735_3141_48FB_A810_1E11F2B8E49D_.wvu.PrintArea" localSheetId="3" hidden="1">Conductores!$D$1:$M$2</definedName>
    <definedName name="Z_42941735_3141_48FB_A810_1E11F2B8E49D_.wvu.PrintArea" localSheetId="2" hidden="1">'Información del personal'!$E$1:$K$2</definedName>
    <definedName name="Z_46948F14_4786_4818_B244_FE625A15DF20_.wvu.PrintArea" localSheetId="3" hidden="1">Conductores!$D$1:$M$2</definedName>
    <definedName name="Z_46948F14_4786_4818_B244_FE625A15DF20_.wvu.PrintArea" localSheetId="2" hidden="1">'Información del personal'!$E$1:$K$2</definedName>
    <definedName name="Z_62A56D01_2168_4D2C_92CF_60E0911976F4_.wvu.PrintArea" localSheetId="3" hidden="1">Conductores!$D$1:$M$2</definedName>
    <definedName name="Z_62A56D01_2168_4D2C_92CF_60E0911976F4_.wvu.PrintArea" localSheetId="2" hidden="1">'Información del personal'!$E$1:$K$2</definedName>
    <definedName name="Z_67A5821B_188F_485B_82A0_E27F9E78A04A_.wvu.PrintArea" localSheetId="3" hidden="1">Conductores!$D$1:$M$2</definedName>
    <definedName name="Z_67A5821B_188F_485B_82A0_E27F9E78A04A_.wvu.PrintArea" localSheetId="2" hidden="1">'Información del personal'!$E$1:$K$2</definedName>
    <definedName name="Z_71A683B0_7521_4A22_B349_2C4D11B4CE5C_.wvu.PrintArea" localSheetId="3" hidden="1">Conductores!$D$1:$M$2</definedName>
    <definedName name="Z_71A683B0_7521_4A22_B349_2C4D11B4CE5C_.wvu.PrintArea" localSheetId="2" hidden="1">'Información del personal'!$E$1:$K$2</definedName>
    <definedName name="Z_8AA8A15E_5C06_4B87_B8C0_D574DB9477DA_.wvu.PrintArea" localSheetId="3" hidden="1">Conductores!$D$1:$M$2</definedName>
    <definedName name="Z_8AA8A15E_5C06_4B87_B8C0_D574DB9477DA_.wvu.PrintArea" localSheetId="2" hidden="1">'Información del personal'!$E$1:$K$2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77" i="7" l="1"/>
  <c r="AD78" i="7"/>
  <c r="AD79" i="7"/>
  <c r="AD80" i="7"/>
  <c r="AD81" i="7"/>
  <c r="AD82" i="7"/>
  <c r="AD83" i="7"/>
  <c r="AD84" i="7"/>
  <c r="AD85" i="7"/>
  <c r="AD86" i="7"/>
  <c r="AD87" i="7"/>
  <c r="AD88" i="7"/>
  <c r="AD89" i="7"/>
  <c r="AD90" i="7"/>
  <c r="AD91" i="7"/>
  <c r="AD92" i="7"/>
  <c r="AD93" i="7"/>
  <c r="AD94" i="7"/>
  <c r="AD95" i="7"/>
  <c r="AD96" i="7"/>
  <c r="AD97" i="7"/>
  <c r="AD98" i="7"/>
  <c r="AD99" i="7"/>
  <c r="AD100" i="7"/>
  <c r="AD101" i="7"/>
  <c r="AD102" i="7"/>
  <c r="AD103" i="7"/>
  <c r="AD104" i="7"/>
  <c r="AD105" i="7"/>
  <c r="AD106" i="7"/>
  <c r="AD107" i="7"/>
  <c r="AD108" i="7"/>
  <c r="AD109" i="7"/>
  <c r="AD110" i="7"/>
  <c r="AD111" i="7"/>
  <c r="AD112" i="7"/>
  <c r="AD113" i="7"/>
  <c r="AD114" i="7"/>
  <c r="AD115" i="7"/>
  <c r="AD116" i="7"/>
  <c r="AD117" i="7"/>
  <c r="AD118" i="7"/>
  <c r="AD119" i="7"/>
  <c r="AD120" i="7"/>
  <c r="AD121" i="7"/>
  <c r="AD122" i="7"/>
  <c r="AD123" i="7"/>
  <c r="AD124" i="7"/>
  <c r="AD125" i="7"/>
  <c r="AD126" i="7"/>
  <c r="AD127" i="7"/>
  <c r="AD128" i="7"/>
  <c r="AD129" i="7"/>
  <c r="AD130" i="7"/>
  <c r="AD131" i="7"/>
  <c r="AD132" i="7"/>
  <c r="AD133" i="7"/>
  <c r="AD134" i="7"/>
  <c r="AD135" i="7"/>
  <c r="AD136" i="7"/>
  <c r="AD137" i="7"/>
  <c r="AD138" i="7"/>
  <c r="AD139" i="7"/>
  <c r="AD140" i="7"/>
  <c r="AD141" i="7"/>
  <c r="AD142" i="7"/>
  <c r="AD143" i="7"/>
  <c r="AD144" i="7"/>
  <c r="AD145" i="7"/>
  <c r="AD146" i="7"/>
  <c r="AD147" i="7"/>
  <c r="AD148" i="7"/>
  <c r="AD149" i="7"/>
  <c r="AD150" i="7"/>
  <c r="AD151" i="7"/>
  <c r="AD152" i="7"/>
  <c r="AD153" i="7"/>
  <c r="AD154" i="7"/>
  <c r="AD155" i="7"/>
  <c r="AD156" i="7"/>
  <c r="AD157" i="7"/>
  <c r="AD158" i="7"/>
  <c r="AD159" i="7"/>
  <c r="AD160" i="7"/>
  <c r="AD161" i="7"/>
  <c r="AD162" i="7"/>
  <c r="AD163" i="7"/>
  <c r="AD164" i="7"/>
  <c r="AD165" i="7"/>
  <c r="AD166" i="7"/>
  <c r="AD167" i="7"/>
  <c r="AD168" i="7"/>
  <c r="AD169" i="7"/>
  <c r="AD170" i="7"/>
  <c r="AD171" i="7"/>
  <c r="AD172" i="7"/>
  <c r="AD173" i="7"/>
  <c r="AD174" i="7"/>
  <c r="AD175" i="7"/>
  <c r="AD176" i="7"/>
  <c r="AD177" i="7"/>
  <c r="AD178" i="7"/>
  <c r="AD179" i="7"/>
  <c r="AD180" i="7"/>
  <c r="AD181" i="7"/>
  <c r="AD182" i="7"/>
  <c r="AD183" i="7"/>
  <c r="AD184" i="7"/>
  <c r="AD185" i="7"/>
  <c r="AD186" i="7"/>
  <c r="AD187" i="7"/>
  <c r="AD188" i="7"/>
  <c r="AD189" i="7"/>
  <c r="AD190" i="7"/>
  <c r="AD191" i="7"/>
  <c r="AD192" i="7"/>
  <c r="AD193" i="7"/>
  <c r="AD194" i="7"/>
  <c r="AD195" i="7"/>
  <c r="AD196" i="7"/>
  <c r="AD197" i="7"/>
  <c r="AD198" i="7"/>
  <c r="AD199" i="7"/>
  <c r="AD200" i="7"/>
  <c r="AD201" i="7"/>
  <c r="AD202" i="7"/>
  <c r="AD203" i="7"/>
  <c r="AD204" i="7"/>
  <c r="AD205" i="7"/>
  <c r="AD206" i="7"/>
  <c r="AD207" i="7"/>
  <c r="AD208" i="7"/>
  <c r="AD209" i="7"/>
  <c r="AD210" i="7"/>
  <c r="AD211" i="7"/>
  <c r="AD212" i="7"/>
  <c r="AC14" i="7"/>
  <c r="AD14" i="7" s="1"/>
  <c r="AC15" i="7"/>
  <c r="AD15" i="7" s="1"/>
  <c r="AC16" i="7"/>
  <c r="AD16" i="7" s="1"/>
  <c r="AC17" i="7"/>
  <c r="AD17" i="7" s="1"/>
  <c r="AC18" i="7"/>
  <c r="AD18" i="7" s="1"/>
  <c r="AC19" i="7"/>
  <c r="AD19" i="7" s="1"/>
  <c r="AC20" i="7"/>
  <c r="AD20" i="7" s="1"/>
  <c r="AC21" i="7"/>
  <c r="AD21" i="7" s="1"/>
  <c r="AC22" i="7"/>
  <c r="AD22" i="7" s="1"/>
  <c r="AC23" i="7"/>
  <c r="AD23" i="7" s="1"/>
  <c r="AC24" i="7"/>
  <c r="AD24" i="7" s="1"/>
  <c r="AC25" i="7"/>
  <c r="AD25" i="7" s="1"/>
  <c r="AC26" i="7"/>
  <c r="AD26" i="7" s="1"/>
  <c r="AC27" i="7"/>
  <c r="AD27" i="7" s="1"/>
  <c r="AC28" i="7"/>
  <c r="AD28" i="7" s="1"/>
  <c r="AC29" i="7"/>
  <c r="AD29" i="7" s="1"/>
  <c r="AC30" i="7"/>
  <c r="AD30" i="7" s="1"/>
  <c r="AC31" i="7"/>
  <c r="AD31" i="7" s="1"/>
  <c r="AC32" i="7"/>
  <c r="AD32" i="7" s="1"/>
  <c r="AC33" i="7"/>
  <c r="AD33" i="7" s="1"/>
  <c r="AC34" i="7"/>
  <c r="AD34" i="7" s="1"/>
  <c r="AC35" i="7"/>
  <c r="AD35" i="7" s="1"/>
  <c r="AC36" i="7"/>
  <c r="AD36" i="7" s="1"/>
  <c r="AC37" i="7"/>
  <c r="AD37" i="7" s="1"/>
  <c r="AC38" i="7"/>
  <c r="AD38" i="7" s="1"/>
  <c r="AC39" i="7"/>
  <c r="AD39" i="7" s="1"/>
  <c r="AC40" i="7"/>
  <c r="AD40" i="7" s="1"/>
  <c r="AC41" i="7"/>
  <c r="AD41" i="7" s="1"/>
  <c r="AC42" i="7"/>
  <c r="AD42" i="7" s="1"/>
  <c r="AC43" i="7"/>
  <c r="AD43" i="7" s="1"/>
  <c r="AC44" i="7"/>
  <c r="AD44" i="7" s="1"/>
  <c r="AC45" i="7"/>
  <c r="AD45" i="7" s="1"/>
  <c r="AC46" i="7"/>
  <c r="AD46" i="7" s="1"/>
  <c r="AC47" i="7"/>
  <c r="AD47" i="7" s="1"/>
  <c r="AC48" i="7"/>
  <c r="AD48" i="7" s="1"/>
  <c r="AC49" i="7"/>
  <c r="AD49" i="7" s="1"/>
  <c r="AC50" i="7"/>
  <c r="AD50" i="7" s="1"/>
  <c r="AC51" i="7"/>
  <c r="AD51" i="7" s="1"/>
  <c r="AC52" i="7"/>
  <c r="AD52" i="7" s="1"/>
  <c r="AC53" i="7"/>
  <c r="AD53" i="7" s="1"/>
  <c r="AC54" i="7"/>
  <c r="AD54" i="7" s="1"/>
  <c r="AC55" i="7"/>
  <c r="AD55" i="7" s="1"/>
  <c r="AC56" i="7"/>
  <c r="AD56" i="7" s="1"/>
  <c r="AC57" i="7"/>
  <c r="AD57" i="7" s="1"/>
  <c r="AC58" i="7"/>
  <c r="AD58" i="7" s="1"/>
  <c r="AC59" i="7"/>
  <c r="AD59" i="7" s="1"/>
  <c r="AC60" i="7"/>
  <c r="AD60" i="7" s="1"/>
  <c r="AC61" i="7"/>
  <c r="AD61" i="7" s="1"/>
  <c r="AC62" i="7"/>
  <c r="AD62" i="7" s="1"/>
  <c r="AC63" i="7"/>
  <c r="AD63" i="7" s="1"/>
  <c r="AC64" i="7"/>
  <c r="AD64" i="7" s="1"/>
  <c r="AC65" i="7"/>
  <c r="AD65" i="7" s="1"/>
  <c r="AC66" i="7"/>
  <c r="AD66" i="7" s="1"/>
  <c r="AC67" i="7"/>
  <c r="AD67" i="7" s="1"/>
  <c r="AC68" i="7"/>
  <c r="AD68" i="7" s="1"/>
  <c r="AC69" i="7"/>
  <c r="AD69" i="7" s="1"/>
  <c r="AC70" i="7"/>
  <c r="AD70" i="7" s="1"/>
  <c r="AC71" i="7"/>
  <c r="AD71" i="7" s="1"/>
  <c r="AC72" i="7"/>
  <c r="AD72" i="7" s="1"/>
  <c r="AC73" i="7"/>
  <c r="AD73" i="7" s="1"/>
  <c r="AC74" i="7"/>
  <c r="AD74" i="7" s="1"/>
  <c r="AC75" i="7"/>
  <c r="AD75" i="7" s="1"/>
  <c r="AC76" i="7"/>
  <c r="AD76" i="7" s="1"/>
  <c r="AC77" i="7"/>
  <c r="AC78" i="7"/>
  <c r="AC79" i="7"/>
  <c r="AC80" i="7"/>
  <c r="AC81" i="7"/>
  <c r="AC82" i="7"/>
  <c r="AC83" i="7"/>
  <c r="AC84" i="7"/>
  <c r="AC85" i="7"/>
  <c r="AC86" i="7"/>
  <c r="AC87" i="7"/>
  <c r="AC88" i="7"/>
  <c r="AC89" i="7"/>
  <c r="AC90" i="7"/>
  <c r="AC91" i="7"/>
  <c r="AC92" i="7"/>
  <c r="AC93" i="7"/>
  <c r="AC94" i="7"/>
  <c r="AC95" i="7"/>
  <c r="AC96" i="7"/>
  <c r="AC97" i="7"/>
  <c r="AC98" i="7"/>
  <c r="AC99" i="7"/>
  <c r="AC100" i="7"/>
  <c r="AC101" i="7"/>
  <c r="AC102" i="7"/>
  <c r="AC103" i="7"/>
  <c r="AC104" i="7"/>
  <c r="AC105" i="7"/>
  <c r="AC106" i="7"/>
  <c r="AC107" i="7"/>
  <c r="AC108" i="7"/>
  <c r="AC109" i="7"/>
  <c r="AC110" i="7"/>
  <c r="AC111" i="7"/>
  <c r="AC112" i="7"/>
  <c r="AC113" i="7"/>
  <c r="AC114" i="7"/>
  <c r="AC115" i="7"/>
  <c r="AC116" i="7"/>
  <c r="AC117" i="7"/>
  <c r="AC118" i="7"/>
  <c r="AC119" i="7"/>
  <c r="AC120" i="7"/>
  <c r="AC121" i="7"/>
  <c r="AC122" i="7"/>
  <c r="AC123" i="7"/>
  <c r="AC124" i="7"/>
  <c r="AC125" i="7"/>
  <c r="AC126" i="7"/>
  <c r="AC127" i="7"/>
  <c r="AC128" i="7"/>
  <c r="AC129" i="7"/>
  <c r="AC130" i="7"/>
  <c r="AC131" i="7"/>
  <c r="AC132" i="7"/>
  <c r="AC133" i="7"/>
  <c r="AC134" i="7"/>
  <c r="AC135" i="7"/>
  <c r="AC136" i="7"/>
  <c r="AC137" i="7"/>
  <c r="AC138" i="7"/>
  <c r="AC139" i="7"/>
  <c r="AC140" i="7"/>
  <c r="AC141" i="7"/>
  <c r="AC142" i="7"/>
  <c r="AC143" i="7"/>
  <c r="AC144" i="7"/>
  <c r="AC145" i="7"/>
  <c r="AC146" i="7"/>
  <c r="AC147" i="7"/>
  <c r="AC148" i="7"/>
  <c r="AC149" i="7"/>
  <c r="AC150" i="7"/>
  <c r="AC151" i="7"/>
  <c r="AC152" i="7"/>
  <c r="AC153" i="7"/>
  <c r="AC154" i="7"/>
  <c r="AC155" i="7"/>
  <c r="AC156" i="7"/>
  <c r="AC157" i="7"/>
  <c r="AC158" i="7"/>
  <c r="AC159" i="7"/>
  <c r="AC160" i="7"/>
  <c r="AC161" i="7"/>
  <c r="AC162" i="7"/>
  <c r="AC163" i="7"/>
  <c r="AC164" i="7"/>
  <c r="AC165" i="7"/>
  <c r="AC166" i="7"/>
  <c r="AC167" i="7"/>
  <c r="AC168" i="7"/>
  <c r="AC169" i="7"/>
  <c r="AC170" i="7"/>
  <c r="AC171" i="7"/>
  <c r="AC172" i="7"/>
  <c r="AC173" i="7"/>
  <c r="AC174" i="7"/>
  <c r="AC175" i="7"/>
  <c r="AC176" i="7"/>
  <c r="AC177" i="7"/>
  <c r="AC178" i="7"/>
  <c r="AC179" i="7"/>
  <c r="AC180" i="7"/>
  <c r="AC181" i="7"/>
  <c r="AC182" i="7"/>
  <c r="AC183" i="7"/>
  <c r="AC184" i="7"/>
  <c r="AC185" i="7"/>
  <c r="AC186" i="7"/>
  <c r="AC187" i="7"/>
  <c r="AC188" i="7"/>
  <c r="AC189" i="7"/>
  <c r="AC190" i="7"/>
  <c r="AC191" i="7"/>
  <c r="AC192" i="7"/>
  <c r="AC193" i="7"/>
  <c r="AC194" i="7"/>
  <c r="AC195" i="7"/>
  <c r="AC196" i="7"/>
  <c r="AC197" i="7"/>
  <c r="AC198" i="7"/>
  <c r="AC199" i="7"/>
  <c r="AC200" i="7"/>
  <c r="AC201" i="7"/>
  <c r="AC202" i="7"/>
  <c r="AC203" i="7"/>
  <c r="AC204" i="7"/>
  <c r="AC205" i="7"/>
  <c r="AC206" i="7"/>
  <c r="AC207" i="7"/>
  <c r="AC208" i="7"/>
  <c r="AC209" i="7"/>
  <c r="AC210" i="7"/>
  <c r="AC211" i="7"/>
  <c r="AC212" i="7"/>
  <c r="D2" i="10" l="1"/>
  <c r="C2" i="10"/>
  <c r="D1" i="10"/>
  <c r="E1" i="10" s="1"/>
  <c r="C1" i="10"/>
  <c r="D2" i="9"/>
  <c r="C2" i="9"/>
  <c r="D1" i="9"/>
  <c r="C1" i="9"/>
  <c r="I2" i="23"/>
  <c r="E1" i="9" l="1"/>
  <c r="H4" i="7"/>
  <c r="E4" i="7"/>
  <c r="D2" i="19" l="1"/>
  <c r="C2" i="19"/>
  <c r="D1" i="19"/>
  <c r="E1" i="19" s="1"/>
  <c r="C1" i="19"/>
  <c r="D2" i="18"/>
  <c r="C2" i="18"/>
  <c r="D1" i="18"/>
  <c r="C1" i="18"/>
  <c r="D2" i="17"/>
  <c r="C2" i="17"/>
  <c r="D1" i="17"/>
  <c r="C1" i="17"/>
  <c r="D2" i="16"/>
  <c r="C2" i="16"/>
  <c r="D1" i="16"/>
  <c r="C1" i="16"/>
  <c r="D2" i="15"/>
  <c r="C2" i="15"/>
  <c r="D1" i="15"/>
  <c r="E1" i="15" s="1"/>
  <c r="C1" i="15"/>
  <c r="D2" i="14"/>
  <c r="C2" i="14"/>
  <c r="D1" i="14"/>
  <c r="C1" i="14"/>
  <c r="D2" i="13"/>
  <c r="C2" i="13"/>
  <c r="D1" i="13"/>
  <c r="E1" i="13" s="1"/>
  <c r="C1" i="13"/>
  <c r="D2" i="12"/>
  <c r="C2" i="12"/>
  <c r="D1" i="12"/>
  <c r="C1" i="12"/>
  <c r="D2" i="11"/>
  <c r="C2" i="11"/>
  <c r="D1" i="11"/>
  <c r="E1" i="11" s="1"/>
  <c r="C1" i="11"/>
  <c r="E1" i="17" l="1"/>
  <c r="E1" i="12"/>
  <c r="E1" i="14"/>
  <c r="E1" i="16"/>
  <c r="E1" i="18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10" i="21"/>
  <c r="E28" i="8" l="1"/>
  <c r="E26" i="8"/>
  <c r="AI26" i="21" l="1"/>
  <c r="AJ26" i="21" s="1"/>
  <c r="AI25" i="21"/>
  <c r="AJ25" i="21" s="1"/>
  <c r="AI24" i="21"/>
  <c r="AJ24" i="21" s="1"/>
  <c r="AI23" i="21"/>
  <c r="AJ23" i="21" s="1"/>
  <c r="AI22" i="21"/>
  <c r="AJ22" i="21" s="1"/>
  <c r="AI21" i="21"/>
  <c r="AJ21" i="21" s="1"/>
  <c r="AI20" i="21"/>
  <c r="AJ20" i="21" s="1"/>
  <c r="AI19" i="21"/>
  <c r="AJ19" i="21" s="1"/>
  <c r="AI18" i="21"/>
  <c r="AJ18" i="21" s="1"/>
  <c r="AI17" i="21"/>
  <c r="AJ17" i="21" s="1"/>
  <c r="AI16" i="21"/>
  <c r="AJ16" i="21"/>
  <c r="AI15" i="21"/>
  <c r="AJ15" i="21" s="1"/>
  <c r="AI14" i="21"/>
  <c r="AJ14" i="21" s="1"/>
  <c r="AI13" i="21"/>
  <c r="AJ13" i="21" s="1"/>
  <c r="AI12" i="21"/>
  <c r="AJ12" i="21" s="1"/>
  <c r="AI11" i="21"/>
  <c r="AJ11" i="21" s="1"/>
  <c r="AI10" i="21"/>
  <c r="AJ10" i="21" s="1"/>
  <c r="AK8" i="21"/>
  <c r="AL9" i="21" s="1"/>
  <c r="AC13" i="7"/>
  <c r="AD13" i="7" s="1"/>
  <c r="D13" i="8"/>
  <c r="L13" i="8" s="1"/>
  <c r="D14" i="8"/>
  <c r="L14" i="8" s="1"/>
  <c r="D15" i="8"/>
  <c r="L15" i="8" s="1"/>
  <c r="D16" i="8"/>
  <c r="L16" i="8" s="1"/>
  <c r="D17" i="8"/>
  <c r="L17" i="8" s="1"/>
  <c r="D18" i="8"/>
  <c r="L18" i="8" s="1"/>
  <c r="D19" i="8"/>
  <c r="L19" i="8" s="1"/>
  <c r="D20" i="8"/>
  <c r="L20" i="8" s="1"/>
  <c r="D21" i="8"/>
  <c r="L21" i="8" s="1"/>
  <c r="D22" i="8"/>
  <c r="L22" i="8" s="1"/>
  <c r="D23" i="8"/>
  <c r="L23" i="8" s="1"/>
  <c r="D12" i="8"/>
  <c r="L12" i="8" s="1"/>
  <c r="E12" i="8"/>
  <c r="AA11" i="8"/>
  <c r="AA12" i="8" s="1"/>
  <c r="AE11" i="7"/>
  <c r="AE12" i="7" s="1"/>
  <c r="E13" i="8"/>
  <c r="C2" i="2"/>
  <c r="C1" i="2"/>
  <c r="D2" i="2"/>
  <c r="D1" i="2"/>
  <c r="B6" i="8"/>
  <c r="E19" i="8"/>
  <c r="E20" i="8"/>
  <c r="E21" i="8"/>
  <c r="E22" i="8"/>
  <c r="E23" i="8"/>
  <c r="E14" i="8"/>
  <c r="E15" i="8"/>
  <c r="E16" i="8"/>
  <c r="E17" i="8"/>
  <c r="E18" i="8"/>
  <c r="AD1" i="7" l="1"/>
  <c r="H15" i="8"/>
  <c r="G15" i="8" s="1"/>
  <c r="H19" i="8"/>
  <c r="G19" i="8" s="1"/>
  <c r="E1" i="2"/>
  <c r="H12" i="8" s="1"/>
  <c r="G12" i="8" s="1"/>
  <c r="H23" i="8"/>
  <c r="G23" i="8" s="1"/>
  <c r="H10" i="8"/>
  <c r="G10" i="8" s="1"/>
  <c r="AA10" i="8"/>
  <c r="AK9" i="21"/>
  <c r="AK7" i="21"/>
  <c r="AL7" i="21"/>
  <c r="AE10" i="7"/>
  <c r="H14" i="8"/>
  <c r="G14" i="8" s="1"/>
  <c r="H13" i="8"/>
  <c r="G13" i="8" s="1"/>
  <c r="H21" i="8"/>
  <c r="G21" i="8" s="1"/>
  <c r="H20" i="8"/>
  <c r="G20" i="8" s="1"/>
  <c r="H18" i="8"/>
  <c r="G18" i="8" s="1"/>
  <c r="H17" i="8"/>
  <c r="G17" i="8" s="1"/>
  <c r="H16" i="8"/>
  <c r="G16" i="8" s="1"/>
  <c r="H22" i="8"/>
  <c r="G22" i="8" s="1"/>
  <c r="AJ1" i="21"/>
  <c r="AL8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16988F16-BC24-4FD2-B6C5-0D70CF7E9364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CF9890C5-B8A1-4192-8101-FF55189177B7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D011C2D1-1CB5-45BD-A083-A09B4BFE3B88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CA18ED7C-71B5-4C46-9259-DC54DB86CDAC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0669FBBD-CAE9-45FB-B155-20F2EA0AC7F8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9BA1D491-7BE0-4227-9260-DF1D52198627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C28B94F4-DC86-4FEE-827A-30921FD665F8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E5C681FC-E50E-4CE0-9826-3B6F26CC2764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CA898C7E-E8BA-4B03-9E4E-A7C563491433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6FDF3BC7-9A81-4195-B89D-D7401E245858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Interconexión Eléctrica S.A</author>
  </authors>
  <commentList>
    <comment ref="D7" authorId="0" shapeId="0" xr:uid="{6073F950-283E-480F-A048-0E2E2150D21E}">
      <text>
        <r>
          <rPr>
            <b/>
            <sz val="9"/>
            <color indexed="81"/>
            <rFont val="Tahoma"/>
            <family val="2"/>
          </rPr>
          <t>No dejar casillas vacías. Coloque cero, "0" en caso de no aplicar.</t>
        </r>
      </text>
    </comment>
  </commentList>
</comments>
</file>

<file path=xl/sharedStrings.xml><?xml version="1.0" encoding="utf-8"?>
<sst xmlns="http://schemas.openxmlformats.org/spreadsheetml/2006/main" count="924" uniqueCount="415">
  <si>
    <t>Nombre del Trabajador</t>
  </si>
  <si>
    <t>Cédula del Trabajador</t>
  </si>
  <si>
    <t>Cargo del Trabajador</t>
  </si>
  <si>
    <t xml:space="preserve"> EPS</t>
  </si>
  <si>
    <t xml:space="preserve"> AFP</t>
  </si>
  <si>
    <t xml:space="preserve"> ARL</t>
  </si>
  <si>
    <t>Fecha de Ingreso del trabajador al contrato</t>
  </si>
  <si>
    <t xml:space="preserve">Fecha de Pago o afiliación </t>
  </si>
  <si>
    <t>N° de trabajadores activos en el mes</t>
  </si>
  <si>
    <r>
      <t xml:space="preserve">N° Trabajadores Ingresados durante el </t>
    </r>
    <r>
      <rPr>
        <sz val="10"/>
        <color indexed="8"/>
        <rFont val="Arial"/>
        <family val="2"/>
      </rPr>
      <t>mes</t>
    </r>
  </si>
  <si>
    <t>N° Trabajadores retirados durante el mes</t>
  </si>
  <si>
    <t>N° Accidentes graves o mortales</t>
  </si>
  <si>
    <t>N° Incidentes de Trabajo</t>
  </si>
  <si>
    <t>NIT:</t>
  </si>
  <si>
    <t xml:space="preserve">Fecha de inducción realizada por el contratista
 </t>
  </si>
  <si>
    <t xml:space="preserve">Restricciones Laborales </t>
  </si>
  <si>
    <t>Examen de
Aptitud Médica Ocupacional</t>
  </si>
  <si>
    <t xml:space="preserve">Fecha del Examen
</t>
  </si>
  <si>
    <t>Fecha</t>
  </si>
  <si>
    <t>Información Actualizada del Personal</t>
  </si>
  <si>
    <t xml:space="preserve">Datos Informe Enero de </t>
  </si>
  <si>
    <t>Diligenciamiento</t>
  </si>
  <si>
    <t xml:space="preserve">AÑO  </t>
  </si>
  <si>
    <t>INFORME DE GESTIÓN AMBIENTAl, SEGURIDAD Y SALUD EN EL TRABAJO</t>
  </si>
  <si>
    <t xml:space="preserve">Fecha de Pago o de afiliación </t>
  </si>
  <si>
    <t>D.V.</t>
  </si>
  <si>
    <t>Fecha Inicio del contrato:</t>
  </si>
  <si>
    <t>Fecha Final del contrato:</t>
  </si>
  <si>
    <t># Trabajadores</t>
  </si>
  <si>
    <t>Tema de Capacitación</t>
  </si>
  <si>
    <t xml:space="preserve"> #</t>
  </si>
  <si>
    <t>Duración 
(Horas)</t>
  </si>
  <si>
    <t>Información Seguridad y Salud en el Trabajo</t>
  </si>
  <si>
    <r>
      <t xml:space="preserve">OTRAS ACTIVIDAD SSTGA
</t>
    </r>
    <r>
      <rPr>
        <sz val="10"/>
        <rFont val="Arial"/>
        <family val="2"/>
      </rPr>
      <t>(Jornadas de Salud, Inspecciones, Simulacros)</t>
    </r>
  </si>
  <si>
    <t xml:space="preserve">N° Accidentes de Trabajo </t>
  </si>
  <si>
    <t>N° Dias Perdidos por Accidentes de Trabajo</t>
  </si>
  <si>
    <t>N° Actividades de Formación Programadas</t>
  </si>
  <si>
    <t>N° Actividades de Formación Realizadas</t>
  </si>
  <si>
    <r>
      <t xml:space="preserve">EMPLEADOR
</t>
    </r>
    <r>
      <rPr>
        <b/>
        <sz val="10"/>
        <color theme="4" tint="-0.249977111117893"/>
        <rFont val="Calibri"/>
        <family val="2"/>
        <scheme val="minor"/>
      </rPr>
      <t>(Contratista, Subcontratista, Temporal)</t>
    </r>
  </si>
  <si>
    <t>Fecha de entrega de EPP</t>
  </si>
  <si>
    <t>Fecha de entrega de Dotación</t>
  </si>
  <si>
    <t>FECHA INICIO DEL CONTRATO:</t>
  </si>
  <si>
    <t>Estado</t>
  </si>
  <si>
    <t>NOMBRE DE LA EMPRESA</t>
  </si>
  <si>
    <t>Observaciones</t>
  </si>
  <si>
    <t>Adjuntar Cronograma</t>
  </si>
  <si>
    <t>Adjuntar Registros de asistencia</t>
  </si>
  <si>
    <t>Adjuntar Reporte e investigación</t>
  </si>
  <si>
    <r>
      <t>CRONOGRAMA DE ACTIVIDADES SSTGA
(</t>
    </r>
    <r>
      <rPr>
        <b/>
        <sz val="10"/>
        <color theme="3"/>
        <rFont val="Arial"/>
        <family val="2"/>
      </rPr>
      <t>Adjuntar cronograma y evidencias)</t>
    </r>
  </si>
  <si>
    <t>NOMBRE DE LA EMPRESA:</t>
  </si>
  <si>
    <t>INFORMACIÓN DE LA GESTIÓN SSTGA - MAYO</t>
  </si>
  <si>
    <t>INFORMACIÓN DE LA GESTIÓN SSTGA - JUNIO</t>
  </si>
  <si>
    <t>INFORMACIÓN DE LA GESTIÓN SSTGA - ENERO</t>
  </si>
  <si>
    <t>INFORMACIÓN DE LA GESTIÓN SSTGA - DICIEMBRE</t>
  </si>
  <si>
    <t>INFORMACIÓN DE LA GESTIÓN SSTGA - OCTUBRE</t>
  </si>
  <si>
    <t>INFORMACIÓN DE LA GESTIÓN SSTGA - SEPTIEMBRE</t>
  </si>
  <si>
    <t>INFORMACIÓN DE LA GESTIÓN SSTGA - AGOSTO</t>
  </si>
  <si>
    <t>INFORMACIÓN DE LA GESTIÓN SSTGA - JULIO</t>
  </si>
  <si>
    <t>INFORMACIÓN DE LA GESTIÓN SSTGA - ABRIL</t>
  </si>
  <si>
    <t>INFORMACIÓN DE LA GESTIÓN SSTGA - MARZO</t>
  </si>
  <si>
    <t xml:space="preserve">Datos Informe Febrero de </t>
  </si>
  <si>
    <t xml:space="preserve">Datos Informe Marzo de </t>
  </si>
  <si>
    <t xml:space="preserve">Datos Informe Abril de </t>
  </si>
  <si>
    <t xml:space="preserve">Datos Informe Mayo de </t>
  </si>
  <si>
    <t xml:space="preserve">Datos Informe Junio de </t>
  </si>
  <si>
    <t xml:space="preserve">Datos Informe Julio de </t>
  </si>
  <si>
    <t xml:space="preserve">Datos Informe Agosto de </t>
  </si>
  <si>
    <t xml:space="preserve">Datos Informe Septiembre de </t>
  </si>
  <si>
    <t xml:space="preserve">Datos Informe Octubre de </t>
  </si>
  <si>
    <t xml:space="preserve">Datos Informe Noviembre de </t>
  </si>
  <si>
    <t xml:space="preserve">Datos Informe Diciembre de </t>
  </si>
  <si>
    <t>Capacitación Riesgo eléctrico</t>
  </si>
  <si>
    <t>Tarjeta CONTE/ Matricula profesional</t>
  </si>
  <si>
    <t>SEDE/ SUBESTACIÓN/LÍNEA</t>
  </si>
  <si>
    <t>Fecha  Formación/reentrenamiento trabajo en alturas</t>
  </si>
  <si>
    <t>Control específico establecido en el contrato/Manual de Contratista.</t>
  </si>
  <si>
    <t>INFORMACIÓN  DEL PERSONAL CONTRATISTA</t>
  </si>
  <si>
    <t>INFORMACIÓN DEL VEHÍCULO</t>
  </si>
  <si>
    <t>Placa del Vehículo</t>
  </si>
  <si>
    <t>Fecha expedición  la matrícula del vehículo</t>
  </si>
  <si>
    <t>Modelo del Vehículo</t>
  </si>
  <si>
    <t>Tipo de Servicio</t>
  </si>
  <si>
    <t>Fecha de Vencimiento del SOAT</t>
  </si>
  <si>
    <t>Fecha de Vencimiento de Revisión Tecnicomecánica</t>
  </si>
  <si>
    <t>INFORMACIÓN  DE PERSONAL CONTRATISTA</t>
  </si>
  <si>
    <r>
      <t xml:space="preserve">EMPLEADOR
</t>
    </r>
    <r>
      <rPr>
        <b/>
        <sz val="10"/>
        <color theme="4" tint="-0.249977111117893"/>
        <rFont val="Calibri"/>
        <family val="2"/>
        <scheme val="minor"/>
      </rPr>
      <t>(Nombre del Contratista, Subcontratista, Temporal)</t>
    </r>
  </si>
  <si>
    <t>Placa del vehiculo que conduce</t>
  </si>
  <si>
    <t>Fecha Nacimiento</t>
  </si>
  <si>
    <t>EDAD</t>
  </si>
  <si>
    <t>Experiencia
(años)</t>
  </si>
  <si>
    <t>Seguridad Social</t>
  </si>
  <si>
    <t>Pruebas Complementarias</t>
  </si>
  <si>
    <t>Insripción RUNT</t>
  </si>
  <si>
    <t>Fecha vencimiento licencia conducción</t>
  </si>
  <si>
    <t>Categoría licencia</t>
  </si>
  <si>
    <t>Reporte e Historico de Comparendo</t>
  </si>
  <si>
    <t>Fecha última consulta de Comparendo</t>
  </si>
  <si>
    <t>Accidente/incidente</t>
  </si>
  <si>
    <t>Fecha de curso manejo defensivo</t>
  </si>
  <si>
    <t>Fecha de Capacitación específica establecida en el contrato/Manual de Contratista.</t>
  </si>
  <si>
    <t>Teórica</t>
  </si>
  <si>
    <t>Práctica</t>
  </si>
  <si>
    <t>Descripción</t>
  </si>
  <si>
    <t>Vencimiento (RCC)</t>
  </si>
  <si>
    <t>Vencimiento (RCE)</t>
  </si>
  <si>
    <t>Fecha Revisión Bimestral</t>
  </si>
  <si>
    <t>Estado del trabajador (VIGENTE, NO VIGENTE)</t>
  </si>
  <si>
    <t>Fecha de salida del trabajador del contrato</t>
  </si>
  <si>
    <t>Exámen de
Aptitud Médica Ocupacional</t>
  </si>
  <si>
    <t xml:space="preserve">Fecha del Exámen
</t>
  </si>
  <si>
    <t xml:space="preserve">Fecha de inducción realizada por Transelca
 </t>
  </si>
  <si>
    <t>PRODUCTOS QUÍMICOS</t>
  </si>
  <si>
    <t>Utiliza productos químicos en la ejecución del contrato</t>
  </si>
  <si>
    <t>No</t>
  </si>
  <si>
    <t>Ficha de seguridad (SGA)</t>
  </si>
  <si>
    <t>Consulta Listado - IARC</t>
  </si>
  <si>
    <t>Clasificación 
IARC</t>
  </si>
  <si>
    <t>Clasificación 
SGA</t>
  </si>
  <si>
    <t>Si</t>
  </si>
  <si>
    <t>Categoria I</t>
  </si>
  <si>
    <t>Categoria II</t>
  </si>
  <si>
    <t>Categoria III</t>
  </si>
  <si>
    <t>Categoria IV</t>
  </si>
  <si>
    <t>Químico</t>
  </si>
  <si>
    <t>SGA</t>
  </si>
  <si>
    <t>IARC</t>
  </si>
  <si>
    <t>2A</t>
  </si>
  <si>
    <t>2B</t>
  </si>
  <si>
    <t>SEDE / SUBESTACIÓN / LÍNEA</t>
  </si>
  <si>
    <t>Vigente</t>
  </si>
  <si>
    <t>No Vigente</t>
  </si>
  <si>
    <t>BOLIVAR</t>
  </si>
  <si>
    <t>BOSQUE</t>
  </si>
  <si>
    <t>CARACOLÍ</t>
  </si>
  <si>
    <t>COPEY</t>
  </si>
  <si>
    <t>CUESTECITA</t>
  </si>
  <si>
    <t>DRUMMOND</t>
  </si>
  <si>
    <t>FUNDACIÓN</t>
  </si>
  <si>
    <t>GECELCA 3</t>
  </si>
  <si>
    <t>NUEVA BARRANQUILLA</t>
  </si>
  <si>
    <t>SABANALARGA</t>
  </si>
  <si>
    <t>SABANALARGA 500kV</t>
  </si>
  <si>
    <t>SANTA MARTA</t>
  </si>
  <si>
    <t>SEDE ADMINISTRATIVA</t>
  </si>
  <si>
    <t>SEDE ALMACEN</t>
  </si>
  <si>
    <t>SEDE DEPORTIVA</t>
  </si>
  <si>
    <t>TERMOCARTAGENA</t>
  </si>
  <si>
    <t>TERMOCOL</t>
  </si>
  <si>
    <t>TERMOGUAJIRA</t>
  </si>
  <si>
    <t>TERNERA</t>
  </si>
  <si>
    <t>VALLEDUPAR</t>
  </si>
  <si>
    <t>TERNIUM</t>
  </si>
  <si>
    <t>TERMOFLORES</t>
  </si>
  <si>
    <t>TEBSA</t>
  </si>
  <si>
    <t>LINEAS</t>
  </si>
  <si>
    <t>Nombre del producto Químico</t>
  </si>
  <si>
    <t>Adjuntar investigación</t>
  </si>
  <si>
    <t>Información Accidentes / Incidentes</t>
  </si>
  <si>
    <t>Ver</t>
  </si>
  <si>
    <t>FECHA DEL ACCIDENTE</t>
  </si>
  <si>
    <t>NOMBRE PERSONA AFECTADA</t>
  </si>
  <si>
    <t>SEXO</t>
  </si>
  <si>
    <t>NATURALEZA DE LA LESIÓN</t>
  </si>
  <si>
    <t>PARTE DEL CUERPO AFECTADO</t>
  </si>
  <si>
    <t>AGENTE DE LA LESIÓN</t>
  </si>
  <si>
    <t>CONDICIÓN AMBIENTAL PELIGROSA</t>
  </si>
  <si>
    <t>TIPO DE ACCIDENTE</t>
  </si>
  <si>
    <t>ACTO INSEGURO</t>
  </si>
  <si>
    <t>FACTOR DE RIESGO</t>
  </si>
  <si>
    <t>DESCRIPCIÓN</t>
  </si>
  <si>
    <t>CIUDAD DE OCURRENCIA</t>
  </si>
  <si>
    <t>Tipo AT</t>
  </si>
  <si>
    <t>Accidente</t>
  </si>
  <si>
    <t>Incidente</t>
  </si>
  <si>
    <t>Tipo de Evento
(Incidente / Accidente)</t>
  </si>
  <si>
    <t>SIN LESION APARENTE</t>
  </si>
  <si>
    <t>AMPUTACIONES, ANUCLEACIONES</t>
  </si>
  <si>
    <t>ASFIXIA,EXTRANGULACION, AHOGAMIENTO</t>
  </si>
  <si>
    <t>QUEMADURA CALORICA</t>
  </si>
  <si>
    <t>QUEMADURA QUIMICA</t>
  </si>
  <si>
    <t>CONTUSION CEREBRAL</t>
  </si>
  <si>
    <t>ENF. INFECCIOSA O CONTAGIOSA</t>
  </si>
  <si>
    <t>CONTUCION,MACHUCON,MAGULLAMIENTO</t>
  </si>
  <si>
    <t>CORTADA,LACERACION,PINCHAZO</t>
  </si>
  <si>
    <t>DERMATITIS,ERUPCION,INFLAMACIÓN PIEL O TEJIDO SUBCUTÁNEO</t>
  </si>
  <si>
    <t>LUXACION,ESGUINCE</t>
  </si>
  <si>
    <t>CHOQUE ELECTRICO,ELECTROCUCIÓN</t>
  </si>
  <si>
    <t>FRACTURA</t>
  </si>
  <si>
    <t>CONGELACION, LESION POR FRIO Y OTROS EFECTOS BAJAS TEMPERATURAS</t>
  </si>
  <si>
    <t>PERDIDA DE LA AUDICIÓN O SU DETERIORO</t>
  </si>
  <si>
    <t>INSOLACION,CALAMBRES Y EFECTOS DEL CALOR AMBIENTAL (NO INCLUYE QUEMADURAS)</t>
  </si>
  <si>
    <t>HERNIAS,RUPTURA</t>
  </si>
  <si>
    <t>INFLAMACION O IRRITACIÓN DE MUSCULOS, ARTICULACIONES O TENDONES</t>
  </si>
  <si>
    <t>ENVENENAMIENTO</t>
  </si>
  <si>
    <t>NEUMOCONIOSIS</t>
  </si>
  <si>
    <t>QUEMADURAS SOLARES Y TODA FORMA DE LESIÓN POR RADIACIÓN DE TEJIDOS</t>
  </si>
  <si>
    <t>RASPADURAS,ABRASIONES</t>
  </si>
  <si>
    <t>DISTENSIONES, DESGARROS</t>
  </si>
  <si>
    <t>LESIONES MULTIPLES</t>
  </si>
  <si>
    <t>ENFERMEDAD OCUPACIONAL (NO IDENTIFICADA EN OTRA PARTE)</t>
  </si>
  <si>
    <t>OTRAS LESIONES, NO IDENTIFICADAS EN OTRA PARTE</t>
  </si>
  <si>
    <t>MUERTE</t>
  </si>
  <si>
    <t>SIN CLASIFICAR, NO DETERMINADA</t>
  </si>
  <si>
    <t>CABEZA</t>
  </si>
  <si>
    <t>CEREBRO</t>
  </si>
  <si>
    <t>OIDO(S)</t>
  </si>
  <si>
    <t>OIDO(S) EXTERNOS</t>
  </si>
  <si>
    <t>OIDO(S) INTERNOS (INCLUYENDO LA AUDICIÓN)</t>
  </si>
  <si>
    <t>CARA</t>
  </si>
  <si>
    <t>MANDIBULA,INCLUYENDO BARBILLA</t>
  </si>
  <si>
    <t>BOCA,INCLUYENDO LABIOS, DIENTES, LENGUA, SENTIDO DEL GUSTO Y GARGANTA</t>
  </si>
  <si>
    <t>NARIZ,INCLUYENDO FOSAS NASALES, SENOS Y SENTIDO DEL OLFATO</t>
  </si>
  <si>
    <t>CARA,PARTES MULTIPLES (CUALQUIER COMBINACIÓN DE LAS PARTES ANTES CITADAS)</t>
  </si>
  <si>
    <t>CARA,NO IDENTIFICADA EN OTRA PARTE</t>
  </si>
  <si>
    <t>CUERO CABELLUDO</t>
  </si>
  <si>
    <t>CRANEO</t>
  </si>
  <si>
    <t>CABEZA NO IDENTIFICADA EN OTRA PARTE</t>
  </si>
  <si>
    <t>CUELLO</t>
  </si>
  <si>
    <t>EXTREMIDADES SUPERIORES</t>
  </si>
  <si>
    <t>PARTE SUPERIOR DEL BRAZO</t>
  </si>
  <si>
    <t>CODO(S)</t>
  </si>
  <si>
    <t>ANTEBRAZO(S)</t>
  </si>
  <si>
    <t>BRAZO MULTIPLE (COMBINACIÓN DE LAS PARTES ANTES CITADAS)</t>
  </si>
  <si>
    <t>BRAZO NO IDENTIFICADO EN OTRA PARTE</t>
  </si>
  <si>
    <t>MUÑECA(S)</t>
  </si>
  <si>
    <t>MANO(S) (EXCLUYENDO MUÑECA Y DEDOS)</t>
  </si>
  <si>
    <t>DEDOS MANO</t>
  </si>
  <si>
    <t>EXTREMIDADES SUPERIORES MÚLTIPLES</t>
  </si>
  <si>
    <t>EXTREMIDADES SUPERIORES, NO IDENTIFICADAS EN OTRA PARTE</t>
  </si>
  <si>
    <t>TRONCO</t>
  </si>
  <si>
    <t>ABDOMEN,INCLUYE ORGANOS INTERNOS</t>
  </si>
  <si>
    <t>ESPALDA,INCLUYE MUSCULOS DE COLUMNA Y MÉDULA</t>
  </si>
  <si>
    <t>PRESION ATMOSFERICA (AMBIENTAL ANORMAL)</t>
  </si>
  <si>
    <t>ANIMALES (PÁJAROS, INSECTOS, REPTILES (VIVOS))</t>
  </si>
  <si>
    <t>PRODUCTOS ANIMALES (EXCLUYENDO ALIMENTOS)</t>
  </si>
  <si>
    <t>MOVIMIENTO DEL CUERPO (EXCLUYENDO LEVANTAR, HALAR, EMPUJAR, ETC)</t>
  </si>
  <si>
    <t>CALDERAS, RECIPIENTES A PRESION</t>
  </si>
  <si>
    <t>CAJAS, BARRILES, ENVASES, PAQUETES (VACIOS O LLENOS)</t>
  </si>
  <si>
    <t>EDIFICACIONES Y ESTRUCTURAS (EXCLUYENDO PISOS Y SUPERFICIES DE TRABAJO)</t>
  </si>
  <si>
    <t>OBJETOS DE CERAMICA</t>
  </si>
  <si>
    <t>SUSTANCIAS O COMPUESTOS QUIMICOS</t>
  </si>
  <si>
    <t>VESTUARIO, TRAJES, ZAPATOS</t>
  </si>
  <si>
    <t>CARBON Y DERIVADOS DEL PETROLEO</t>
  </si>
  <si>
    <t>FRIO (ATMOSFÉRICO, AMBIENTAL)</t>
  </si>
  <si>
    <t>TRANSPORTADORES</t>
  </si>
  <si>
    <t>DROGAS Y MEDICINAS</t>
  </si>
  <si>
    <t>APARATOS ELECTRICOS</t>
  </si>
  <si>
    <t>EXCAVACIONES</t>
  </si>
  <si>
    <t>LLAMA, FUEGO, HUMO</t>
  </si>
  <si>
    <t>PRODUCTOS ALIMENTICIOS (INCLUYENDO ANIMALES Y SUS PRODUCTOS)</t>
  </si>
  <si>
    <t>MOBILIARIOS, MUEBLES O ADORNOS FIJOS, ACCESORIOS NO FIJOS</t>
  </si>
  <si>
    <t>ARTICULOS DE VIDRIO (EXCLUYENDO BOTELLAS, JARROS, FRASCOS)</t>
  </si>
  <si>
    <t>HERRAMIENTA MANUAL, NO ACCIONADAS A MOTOR</t>
  </si>
  <si>
    <t>HERRAMIENTA MANUAL, ACCIONADA A MOTOR</t>
  </si>
  <si>
    <t>CALOR AMOSFÉRICO, AMBIENTAL (EXCLUYENDO OBJETOS O SUSTANCIAS CALIENTES)</t>
  </si>
  <si>
    <t>EQUIPOS DE CALEFACCIÓN, NO IDENTIFICADOS EN OTRA PARTE</t>
  </si>
  <si>
    <t>APARATOS DE IZAR</t>
  </si>
  <si>
    <t>AGENTES INFECCIOSOS O PARASITOSOS NO IDENTIFICADOS EN OTRA PARTE</t>
  </si>
  <si>
    <t>ESCALERAS (FIJAS O PORTÁTILES)</t>
  </si>
  <si>
    <t>LIQUIDOS (NO IDENTIFICADOS EN OTRA PARTE)</t>
  </si>
  <si>
    <t>MAQUINAS</t>
  </si>
  <si>
    <t>APARATOS DE TRANSMISIÓN DE FUERZA MECÁNICA</t>
  </si>
  <si>
    <t>PRODUCTOS MINERALES, METÁLICOS, NO IDENTIFICADOS EN OTRA PARTE (PRODUCTOS DE LA MINERÍA EN BRUTO O SEMI PROCESADOS)</t>
  </si>
  <si>
    <t>PRODUCTOS MINERALES NO METÁLICOS, NO ESPECIFICADOS EN OTRA PARTE (LODO, ARCILLA, PIEDRAS, ETC)</t>
  </si>
  <si>
    <t>PAPEL Y ARTÍCULOS DE PULPA NO ESPECIFICADOS EN OTRA PARTE</t>
  </si>
  <si>
    <t>PARTICULAS (NO IDENTIFICABLES)</t>
  </si>
  <si>
    <t>PLANTAS, ARBOLES, VEGETACIÓN (EN SU ESTADO NATURAL, NO INCLUYEGRANOS TRILLADOS, FRUTA RECOLECTADA, ETC)</t>
  </si>
  <si>
    <t>ARTICULOS DE PLASTICO NO ESPECIFICADAS EN OTRA PARTE (POLVOS, LÁMINAS, VARILLAS, MOLDEADOS, ETC)</t>
  </si>
  <si>
    <t>BOMBAS Y GENERADORES DE ENERGÍA</t>
  </si>
  <si>
    <t>SUSTANCIAS Y EQUIPO RADIOACTIVO</t>
  </si>
  <si>
    <t>JABONES, DETERGENTES, COMPUESTOS PARA LIMPEZA</t>
  </si>
  <si>
    <t>SÍLICE</t>
  </si>
  <si>
    <t>DESECHO INDUSTRIAL, ESCOMBROS, MATERIALES DE DESPERDICIO</t>
  </si>
  <si>
    <t>VAPOR</t>
  </si>
  <si>
    <t>PRODUCTO TEXTIL NO ESPECIFICADO EN OTRA PARTE (INCLUYE FIBRAS ANIMALES Y VEGETALES Y SINTÉTICAS)</t>
  </si>
  <si>
    <t>VEHICULOS</t>
  </si>
  <si>
    <t>PRODUCTOS DE MADERA, NO ESPECIFICADOS EN OTRA PARTE (TRONCOS, MADERA ASERRADA, TABLAS, ETC)</t>
  </si>
  <si>
    <t>SUPERFICIES DE TRABAJO (SUPERFICIE USADA COMO APOYO PARA LAS PERSONAS)</t>
  </si>
  <si>
    <t>MEDIO AMBIENTE</t>
  </si>
  <si>
    <t>MISCELANEOS, NO ESPECIFICADO EN OTRA PARTE</t>
  </si>
  <si>
    <t>DESCONOCIDO, SIN IDENTIFICAR DIFERENTE A PARTÍCULAS</t>
  </si>
  <si>
    <t>NINGUNO</t>
  </si>
  <si>
    <t>OJO(S),INCLUYE NERVIO OPTICO Y VISIÓN</t>
  </si>
  <si>
    <t>CADERAS (INCLUYE PELVIS,ORG. PÉLVICOS, NALGAS)</t>
  </si>
  <si>
    <t>HOMBRO(S)</t>
  </si>
  <si>
    <t>TRONCO MULTIPLE (CUALQUIER COMBINACIÓN DE LAS PARTES ANTERIORES)</t>
  </si>
  <si>
    <t>TRONCO NO IDENTIFICADO EN OTRA PARTE</t>
  </si>
  <si>
    <t>EXTREMIDADES INFERIORES</t>
  </si>
  <si>
    <t>PIERNA (ARRIBA DEL TOBILLO)</t>
  </si>
  <si>
    <t>MUSLO(S)</t>
  </si>
  <si>
    <t>RODILLA(S)</t>
  </si>
  <si>
    <t>PARTE INFERIOR DE LA PIERNA</t>
  </si>
  <si>
    <t>PIERNA MULTIPLE (CUALQUIER COMBINACIÓN DE LAS PARTES ANTERIORES)</t>
  </si>
  <si>
    <t>PIERNAS NO IDENTIFICADAS EN OTRAS PARTES</t>
  </si>
  <si>
    <t>TOBILLO(S)</t>
  </si>
  <si>
    <t>PIE (EXCLUYENDO TOBILLOS Y DEDOS)</t>
  </si>
  <si>
    <t>DEDOS DEL PIE</t>
  </si>
  <si>
    <t>EXTREMIDADES INFERIORES MULTIPLE (CUALQUIER COMBINACIÓN DE LAS PARTES ANTERIORES)</t>
  </si>
  <si>
    <t>EXTREMIDADES INFERIORES NO IDENTIFICADAS</t>
  </si>
  <si>
    <r>
      <t xml:space="preserve">MULTIPLES PARTES </t>
    </r>
    <r>
      <rPr>
        <sz val="7.5"/>
        <rFont val="Arial"/>
        <family val="2"/>
      </rPr>
      <t>(CUANDO SE HA AFECTADO MÁS DE UNA DE LAS PARTES DEL CUERPO)</t>
    </r>
  </si>
  <si>
    <t>SISTEMAS ORGANICOS</t>
  </si>
  <si>
    <t>SISTEMA CIRCULATORIO</t>
  </si>
  <si>
    <t>SISTEMA DIGESTIVO</t>
  </si>
  <si>
    <t>SISTEMA EXCRETORIO</t>
  </si>
  <si>
    <t>SISTEMA MUSCULO ESQUELETICO</t>
  </si>
  <si>
    <t>SISTEMA NERVIOSO</t>
  </si>
  <si>
    <t>SISTEMA RESPIRATORIO</t>
  </si>
  <si>
    <t>OTROS SISTEMAS ORGANICOS</t>
  </si>
  <si>
    <t>PARTES DEL CUERPO NO IDENTIFICADAS EN OTRA PARTE</t>
  </si>
  <si>
    <t>SIN CLASIFICAR (INSUFICIENTE INFORMACIÓN PARA IDENTIFICAR LA PARTE AFECTADA)</t>
  </si>
  <si>
    <t>DEFECTO DE LOS AGENTES</t>
  </si>
  <si>
    <t>RIESGO DE LA ROPA O VESTUARIO</t>
  </si>
  <si>
    <t>RIESGOS AMBIENTALES NO ESPECIFICADOS EN OTRA PARTE</t>
  </si>
  <si>
    <t>MÉTODOS O PROCEDIMIENTOS PELIGROSOS</t>
  </si>
  <si>
    <t>RIESGO DE LOCACIÓN O EMPLAZAMIENTO</t>
  </si>
  <si>
    <t>INADECUADAMENTE PROTEGIDO</t>
  </si>
  <si>
    <t>RIESGOS AMBIENTALES EN TRABAJOS EXTERIORES, DISTINTOS A LOS RIESGOS PÚBLICOS</t>
  </si>
  <si>
    <t>RIESGOS PÚBLICOS</t>
  </si>
  <si>
    <t>CONDICIONES AMBIENTALES PELIGROSAS, NO ESPECIFICADAS EN OTRA PARTE</t>
  </si>
  <si>
    <t>INDETERMINADA, INFORMACIÓN INSUFICIENTE</t>
  </si>
  <si>
    <t>NO HAY CONDICION AMBIENTAL PELIGROSA</t>
  </si>
  <si>
    <t>GOLPEADO CONTRA</t>
  </si>
  <si>
    <t>GOLPEADO POR</t>
  </si>
  <si>
    <t>CAIDA DE UN NIVEL SUPERIOR</t>
  </si>
  <si>
    <t>CAIDA DE UN MISMO NIVEL</t>
  </si>
  <si>
    <t>COGIDO EN DEBAJO ENTRE</t>
  </si>
  <si>
    <t>FRICCION Y RASPADURA</t>
  </si>
  <si>
    <t>REACCION CORPORAL</t>
  </si>
  <si>
    <t>SOBRE ESFUERZO</t>
  </si>
  <si>
    <t>CONTACTO CON CORRIENTE ELÉCTRICA</t>
  </si>
  <si>
    <t>CONTACTO CON TEMPERATURAS EXTREMAS</t>
  </si>
  <si>
    <t>CONTACTO CON RADIACIONES, SUSTANCIAS CÁUSTICAS, TÓXICAS O NOCIVAS</t>
  </si>
  <si>
    <t>ACCIDENTE DE TRANSPORTE PÚBLICO</t>
  </si>
  <si>
    <t>ACCIDENTE DE VEHICULOS MOTORIZADOS</t>
  </si>
  <si>
    <t>ACCIDENTES SIN CHOQUES</t>
  </si>
  <si>
    <t>LIMPIEZA, LUBRICACIÓN AJUSTE O REPARACIÓN DE EQUIPO MÓPVIL ELÉCTRICO O DE PRESIÓN</t>
  </si>
  <si>
    <t>OMITIR EL USO DE EPP DISPONIBLE</t>
  </si>
  <si>
    <t>OMITIR EL USO DE ATUENDO PERSONAL SEGURO</t>
  </si>
  <si>
    <t>NO ASEGURAR, ADVERTIR</t>
  </si>
  <si>
    <t>BROMAS O JUEGOS PESADOS, DISTRAER, FASTIDIAR, MOLESTAR, ASUSTAR, REÑIR, ETC</t>
  </si>
  <si>
    <t>USO IMPROPIO DEL EQUIPO</t>
  </si>
  <si>
    <t>USO IMPROPIO DE LAS MANOS O PARTES DEL CUERPO</t>
  </si>
  <si>
    <t>FALTA DE ATENCIÓN A LAS CONDICIONES DEL PISO O LAS VECINDADES</t>
  </si>
  <si>
    <t>HACER INOPERANTES LOS DISPOSITIVOS DE SEGURIDAD</t>
  </si>
  <si>
    <t>OPERAR O TRABAJAR A VELOCIDAD INSEGURA</t>
  </si>
  <si>
    <t>ADOPTAR UNA POSICIÓN O POSTURA INSEGURA</t>
  </si>
  <si>
    <t>ERRORES DE CONDUCCIÓN</t>
  </si>
  <si>
    <t>COLOCAR, MEZCLAR, COMBINAR, ETC. INSEGURAMENTE</t>
  </si>
  <si>
    <t>USAR EQUIPO INSEGURO</t>
  </si>
  <si>
    <t>ACTO INSEGURO, NO ESPECIFICADO EN OTRA PARTE</t>
  </si>
  <si>
    <t>NINGÚN ACTO INSEGURO</t>
  </si>
  <si>
    <t>SIN CLASIFICACIÓN, DATOS INADECUADOS</t>
  </si>
  <si>
    <t xml:space="preserve">Virus, bacterias, hongos, parásitos. Vegetación venenosa, urticante o punzante. </t>
  </si>
  <si>
    <t>Picaduras
Mordeduras</t>
  </si>
  <si>
    <t>Fluidos Corporales</t>
  </si>
  <si>
    <t xml:space="preserve">Polvos orgánicos, inorgánicos, Fibras
</t>
  </si>
  <si>
    <t>Líquidos (nieblas y rocíos)</t>
  </si>
  <si>
    <t>Material particulado</t>
  </si>
  <si>
    <t xml:space="preserve">Humos metálicos, no metálicos
</t>
  </si>
  <si>
    <t>Sustancias Cancerígenas</t>
  </si>
  <si>
    <t>Gases y vapores</t>
  </si>
  <si>
    <t>Ruido</t>
  </si>
  <si>
    <t>Calor</t>
  </si>
  <si>
    <t>Iluminación (luz visible por exceso o deficiencia)</t>
  </si>
  <si>
    <t xml:space="preserve">Vibración (cuerpo entero, segmentaria) </t>
  </si>
  <si>
    <t>Radiaciones ionizantes (rayos x, gama, beta y alfa)</t>
  </si>
  <si>
    <t>Radiaciones no ionizantes (láser, ultravioleta infrarroja, radiofrecuencia, microondas)</t>
  </si>
  <si>
    <t xml:space="preserve">Actos sub estándar </t>
  </si>
  <si>
    <t>Aptitudes</t>
  </si>
  <si>
    <t>Postura (prolongada mantenida, forzada, antigravitacionales)</t>
  </si>
  <si>
    <t>Movimiento repetitivo</t>
  </si>
  <si>
    <t>Manipulación manual de cargas.</t>
  </si>
  <si>
    <t>Mecánico (elementos de máquinas, herramientas, equipos, piezas a trabajar)</t>
  </si>
  <si>
    <t>Mecánico(materiales proyectados sólidos o fluidos)</t>
  </si>
  <si>
    <t>Eléctrico (alta tensión)</t>
  </si>
  <si>
    <t>Eléctrico (baja tensión)</t>
  </si>
  <si>
    <t>Eléctrico (estática)</t>
  </si>
  <si>
    <t>Eléctrico (arco eléctrico)</t>
  </si>
  <si>
    <t>Eléctrico (campo electromagnético)</t>
  </si>
  <si>
    <t>Eléctrico (contacto directo)</t>
  </si>
  <si>
    <t>Eléctrico (contacto indirecto)</t>
  </si>
  <si>
    <t>Locativo (sistemas y medios de almacenamiento)</t>
  </si>
  <si>
    <t>Locativo (superficie de trabajo irregular)</t>
  </si>
  <si>
    <t>Locativo (superficie de trabajo deslizante)</t>
  </si>
  <si>
    <t>Locativo (superficie de trabajo con diferencia de nivel)</t>
  </si>
  <si>
    <t>Locativo (condiciones de orden y aseo)</t>
  </si>
  <si>
    <t>Locativo (caídas de objeto)</t>
  </si>
  <si>
    <t>Trabajo en Alturas</t>
  </si>
  <si>
    <t>Izaje de Cargas</t>
  </si>
  <si>
    <t>Accidente de Transito</t>
  </si>
  <si>
    <t>Imersión (caida a cuerpos de agua)</t>
  </si>
  <si>
    <t>Espacio Confinado</t>
  </si>
  <si>
    <t>Deportivo</t>
  </si>
  <si>
    <t># DÍAS DE INCAPACIDAD</t>
  </si>
  <si>
    <t>INFORMACIÓN DE LA GESTIÓN SSTGA - FEBRERO</t>
  </si>
  <si>
    <t>N° Horas Hombre Trabajadas en el mes</t>
  </si>
  <si>
    <t>INFORMACIÓN DE LA GESTIÓN SSTGA - NOVIEMBRE</t>
  </si>
  <si>
    <t>M</t>
  </si>
  <si>
    <t>F</t>
  </si>
  <si>
    <t xml:space="preserve">CONSOLIDAD ACCIDENTES / INCIDENTES  </t>
  </si>
  <si>
    <t>Ficha de seguridad (SGA) En sitio</t>
  </si>
  <si>
    <t>Documento de identidad</t>
  </si>
  <si>
    <t>DOCUMENTO DE IDENTIDAD</t>
  </si>
  <si>
    <t>Capacitación Espacios Confinados</t>
  </si>
  <si>
    <t>Fecha Formación Coordinador Alturas</t>
  </si>
  <si>
    <t>N° de días ausentismo</t>
  </si>
  <si>
    <t>Información Controles operacionales</t>
  </si>
  <si>
    <t>N° Permisos de trabajo en altura</t>
  </si>
  <si>
    <t>Adjuntar registros</t>
  </si>
  <si>
    <t>N° Permisos de espacios confinados</t>
  </si>
  <si>
    <t>N° Planes de izaje</t>
  </si>
  <si>
    <t>Otros permisos de tareas de alto riesgo</t>
  </si>
  <si>
    <t>Fecha de certificdo de Operador de grua</t>
  </si>
  <si>
    <t>Manejo de productos químicos</t>
  </si>
  <si>
    <t>Certificado aparejador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</si>
</sst>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A]d\-mmm\-yy;@"/>
    <numFmt numFmtId="165" formatCode="[$-240A]d&quot; de &quot;mmmm&quot; de &quot;yyyy;@"/>
  </numFmts>
  <fonts count="3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3" tint="0.39997558519241921"/>
      <name val="Calibri"/>
      <family val="2"/>
      <scheme val="minor"/>
    </font>
    <font>
      <b/>
      <sz val="9"/>
      <name val="Arial"/>
      <family val="2"/>
    </font>
    <font>
      <b/>
      <sz val="10"/>
      <color theme="4" tint="-0.249977111117893"/>
      <name val="Calibri"/>
      <family val="2"/>
      <scheme val="minor"/>
    </font>
    <font>
      <b/>
      <sz val="10"/>
      <color theme="3"/>
      <name val="Arial"/>
      <family val="2"/>
    </font>
    <font>
      <b/>
      <sz val="11"/>
      <color theme="3"/>
      <name val="Arial"/>
      <family val="2"/>
    </font>
    <font>
      <b/>
      <sz val="12"/>
      <color theme="3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color indexed="81"/>
      <name val="Tahoma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1"/>
      <name val="Arial"/>
      <family val="2"/>
    </font>
    <font>
      <b/>
      <sz val="9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indexed="8"/>
      <name val="Arial Narrow"/>
      <family val="2"/>
    </font>
    <font>
      <b/>
      <u/>
      <sz val="11"/>
      <color theme="1"/>
      <name val="Calibri"/>
      <family val="2"/>
      <scheme val="minor"/>
    </font>
    <font>
      <b/>
      <sz val="9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sz val="7.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</cellStyleXfs>
  <cellXfs count="143">
    <xf numFmtId="0" fontId="0" fillId="0" borderId="0" xfId="0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0" fillId="0" borderId="1" xfId="0" applyBorder="1"/>
    <xf numFmtId="0" fontId="6" fillId="2" borderId="0" xfId="0" applyFont="1" applyFill="1"/>
    <xf numFmtId="0" fontId="0" fillId="2" borderId="0" xfId="0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4" fontId="0" fillId="0" borderId="0" xfId="0" applyNumberFormat="1"/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right"/>
    </xf>
    <xf numFmtId="164" fontId="9" fillId="5" borderId="1" xfId="0" applyNumberFormat="1" applyFont="1" applyFill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9" fontId="0" fillId="0" borderId="0" xfId="1" applyFont="1" applyAlignment="1">
      <alignment horizontal="center"/>
    </xf>
    <xf numFmtId="0" fontId="8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 wrapText="1"/>
    </xf>
    <xf numFmtId="0" fontId="19" fillId="0" borderId="0" xfId="0" applyFont="1" applyAlignment="1" applyProtection="1">
      <alignment horizontal="left"/>
      <protection locked="0"/>
    </xf>
    <xf numFmtId="0" fontId="0" fillId="0" borderId="12" xfId="0" applyBorder="1"/>
    <xf numFmtId="0" fontId="20" fillId="0" borderId="12" xfId="0" applyFont="1" applyBorder="1" applyAlignment="1">
      <alignment horizontal="center" vertical="center"/>
    </xf>
    <xf numFmtId="9" fontId="21" fillId="0" borderId="12" xfId="1" applyFont="1" applyBorder="1" applyAlignment="1">
      <alignment horizontal="center" vertical="center"/>
    </xf>
    <xf numFmtId="0" fontId="18" fillId="0" borderId="0" xfId="0" applyFont="1" applyAlignment="1">
      <alignment horizontal="right"/>
    </xf>
    <xf numFmtId="0" fontId="22" fillId="0" borderId="1" xfId="0" applyFont="1" applyBorder="1" applyAlignment="1">
      <alignment wrapText="1"/>
    </xf>
    <xf numFmtId="0" fontId="9" fillId="2" borderId="0" xfId="0" applyFont="1" applyFill="1" applyAlignment="1">
      <alignment horizontal="right"/>
    </xf>
    <xf numFmtId="0" fontId="0" fillId="0" borderId="1" xfId="0" applyBorder="1" applyAlignment="1" applyProtection="1">
      <alignment vertical="center"/>
      <protection locked="0"/>
    </xf>
    <xf numFmtId="0" fontId="24" fillId="0" borderId="1" xfId="0" applyFont="1" applyBorder="1" applyAlignment="1" applyProtection="1">
      <alignment vertical="center" wrapText="1"/>
      <protection locked="0"/>
    </xf>
    <xf numFmtId="0" fontId="6" fillId="2" borderId="2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6" fillId="2" borderId="5" xfId="0" applyFont="1" applyFill="1" applyBorder="1"/>
    <xf numFmtId="0" fontId="7" fillId="2" borderId="10" xfId="0" applyFont="1" applyFill="1" applyBorder="1" applyAlignment="1">
      <alignment horizontal="center" vertical="center"/>
    </xf>
    <xf numFmtId="14" fontId="1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6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Protection="1">
      <protection locked="0"/>
    </xf>
    <xf numFmtId="14" fontId="14" fillId="0" borderId="1" xfId="0" applyNumberFormat="1" applyFont="1" applyBorder="1" applyAlignment="1" applyProtection="1">
      <alignment horizontal="center" vertical="center" wrapText="1"/>
      <protection locked="0"/>
    </xf>
    <xf numFmtId="165" fontId="0" fillId="2" borderId="6" xfId="0" applyNumberForma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/>
      <protection locked="0"/>
    </xf>
    <xf numFmtId="14" fontId="18" fillId="0" borderId="15" xfId="0" applyNumberFormat="1" applyFont="1" applyBorder="1" applyAlignment="1" applyProtection="1">
      <alignment horizontal="center" vertical="center"/>
      <protection locked="0"/>
    </xf>
    <xf numFmtId="165" fontId="6" fillId="2" borderId="6" xfId="2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14" fontId="6" fillId="2" borderId="0" xfId="0" applyNumberFormat="1" applyFont="1" applyFill="1"/>
    <xf numFmtId="14" fontId="0" fillId="0" borderId="1" xfId="0" applyNumberFormat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9" fontId="21" fillId="0" borderId="0" xfId="1" applyFont="1" applyBorder="1" applyAlignment="1">
      <alignment horizontal="center" vertical="center"/>
    </xf>
    <xf numFmtId="14" fontId="26" fillId="0" borderId="1" xfId="0" applyNumberFormat="1" applyFont="1" applyBorder="1" applyAlignment="1" applyProtection="1">
      <alignment horizontal="center" vertical="center"/>
      <protection locked="0"/>
    </xf>
    <xf numFmtId="9" fontId="21" fillId="0" borderId="1" xfId="1" applyFont="1" applyBorder="1" applyAlignment="1">
      <alignment horizontal="center" vertical="center"/>
    </xf>
    <xf numFmtId="14" fontId="24" fillId="0" borderId="1" xfId="0" applyNumberFormat="1" applyFont="1" applyBorder="1" applyAlignment="1" applyProtection="1">
      <alignment vertical="center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27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4" applyFont="1" applyFill="1" applyBorder="1" applyAlignment="1">
      <alignment horizontal="center" vertical="center" wrapText="1"/>
    </xf>
    <xf numFmtId="14" fontId="4" fillId="0" borderId="1" xfId="4" applyNumberFormat="1" applyBorder="1" applyAlignment="1">
      <alignment horizontal="right"/>
    </xf>
    <xf numFmtId="0" fontId="4" fillId="0" borderId="1" xfId="4" applyBorder="1" applyAlignment="1">
      <alignment horizontal="right"/>
    </xf>
    <xf numFmtId="14" fontId="4" fillId="0" borderId="1" xfId="4" applyNumberFormat="1" applyBorder="1"/>
    <xf numFmtId="0" fontId="4" fillId="0" borderId="1" xfId="4" applyBorder="1" applyAlignment="1">
      <alignment horizontal="right" vertical="center" wrapText="1"/>
    </xf>
    <xf numFmtId="14" fontId="4" fillId="0" borderId="1" xfId="4" applyNumberFormat="1" applyBorder="1" applyAlignment="1">
      <alignment wrapText="1"/>
    </xf>
    <xf numFmtId="0" fontId="5" fillId="7" borderId="1" xfId="4" applyFont="1" applyFill="1" applyBorder="1" applyAlignment="1">
      <alignment horizontal="center" vertical="center" wrapText="1"/>
    </xf>
    <xf numFmtId="0" fontId="5" fillId="7" borderId="1" xfId="4" applyFont="1" applyFill="1" applyBorder="1" applyAlignment="1">
      <alignment horizontal="center" vertical="center"/>
    </xf>
    <xf numFmtId="14" fontId="4" fillId="0" borderId="1" xfId="4" applyNumberFormat="1" applyBorder="1" applyAlignment="1">
      <alignment horizontal="center" wrapText="1"/>
    </xf>
    <xf numFmtId="14" fontId="4" fillId="0" borderId="1" xfId="4" applyNumberFormat="1" applyBorder="1" applyAlignment="1">
      <alignment horizontal="center"/>
    </xf>
    <xf numFmtId="0" fontId="5" fillId="0" borderId="1" xfId="4" applyFont="1" applyBorder="1" applyAlignment="1">
      <alignment horizontal="center" vertical="center" wrapText="1"/>
    </xf>
    <xf numFmtId="0" fontId="4" fillId="0" borderId="1" xfId="4" applyBorder="1" applyAlignment="1">
      <alignment horizontal="center"/>
    </xf>
    <xf numFmtId="3" fontId="29" fillId="0" borderId="1" xfId="0" applyNumberFormat="1" applyFont="1" applyBorder="1" applyAlignment="1" applyProtection="1">
      <alignment horizontal="center"/>
      <protection locked="0"/>
    </xf>
    <xf numFmtId="0" fontId="30" fillId="0" borderId="1" xfId="0" applyFont="1" applyBorder="1" applyProtection="1">
      <protection locked="0"/>
    </xf>
    <xf numFmtId="0" fontId="29" fillId="0" borderId="1" xfId="0" applyFont="1" applyBorder="1" applyProtection="1">
      <protection locked="0"/>
    </xf>
    <xf numFmtId="0" fontId="29" fillId="0" borderId="8" xfId="0" applyFont="1" applyBorder="1" applyProtection="1">
      <protection locked="0"/>
    </xf>
    <xf numFmtId="14" fontId="3" fillId="0" borderId="1" xfId="4" applyNumberFormat="1" applyFont="1" applyBorder="1" applyAlignment="1">
      <alignment horizontal="center" wrapText="1"/>
    </xf>
    <xf numFmtId="0" fontId="3" fillId="0" borderId="1" xfId="4" applyFont="1" applyBorder="1" applyAlignment="1">
      <alignment horizontal="center" vertical="center" wrapText="1"/>
    </xf>
    <xf numFmtId="14" fontId="4" fillId="0" borderId="1" xfId="4" applyNumberFormat="1" applyBorder="1" applyAlignment="1">
      <alignment horizontal="center" vertical="center" wrapText="1"/>
    </xf>
    <xf numFmtId="0" fontId="4" fillId="0" borderId="1" xfId="4" applyBorder="1" applyAlignment="1">
      <alignment horizontal="center" vertical="center" wrapText="1"/>
    </xf>
    <xf numFmtId="0" fontId="32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0" fontId="0" fillId="8" borderId="1" xfId="0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2" fillId="0" borderId="1" xfId="4" applyFont="1" applyBorder="1" applyAlignment="1">
      <alignment horizontal="center"/>
    </xf>
    <xf numFmtId="14" fontId="2" fillId="0" borderId="1" xfId="4" applyNumberFormat="1" applyFont="1" applyBorder="1" applyAlignment="1">
      <alignment horizontal="center" wrapText="1"/>
    </xf>
    <xf numFmtId="0" fontId="2" fillId="0" borderId="1" xfId="4" applyFont="1" applyBorder="1" applyAlignment="1">
      <alignment horizontal="center" vertical="center" wrapText="1"/>
    </xf>
    <xf numFmtId="14" fontId="1" fillId="0" borderId="1" xfId="4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14" fontId="33" fillId="0" borderId="0" xfId="0" applyNumberFormat="1" applyFont="1" applyAlignment="1">
      <alignment horizontal="center" vertical="center"/>
    </xf>
    <xf numFmtId="0" fontId="1" fillId="0" borderId="1" xfId="4" applyFont="1" applyBorder="1" applyAlignment="1">
      <alignment horizontal="center"/>
    </xf>
    <xf numFmtId="14" fontId="0" fillId="0" borderId="1" xfId="0" applyNumberFormat="1" applyBorder="1"/>
    <xf numFmtId="0" fontId="5" fillId="3" borderId="4" xfId="0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justify" vertical="center" wrapText="1"/>
    </xf>
    <xf numFmtId="2" fontId="10" fillId="0" borderId="0" xfId="0" applyNumberFormat="1" applyFont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6" fillId="9" borderId="4" xfId="7" applyFont="1" applyFill="1" applyBorder="1" applyAlignment="1">
      <alignment horizontal="center" vertical="center" wrapText="1"/>
    </xf>
    <xf numFmtId="0" fontId="36" fillId="9" borderId="2" xfId="7" applyFont="1" applyFill="1" applyBorder="1" applyAlignment="1">
      <alignment horizontal="center" vertical="center" wrapText="1"/>
    </xf>
    <xf numFmtId="0" fontId="6" fillId="0" borderId="0" xfId="7" applyAlignment="1">
      <alignment wrapText="1"/>
    </xf>
    <xf numFmtId="0" fontId="9" fillId="0" borderId="0" xfId="7" applyFont="1" applyAlignment="1">
      <alignment wrapText="1"/>
    </xf>
    <xf numFmtId="0" fontId="35" fillId="9" borderId="0" xfId="0" applyFont="1" applyFill="1" applyAlignment="1">
      <alignment wrapText="1"/>
    </xf>
    <xf numFmtId="0" fontId="36" fillId="9" borderId="1" xfId="7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1" fillId="0" borderId="0" xfId="0" applyFont="1" applyAlignment="1">
      <alignment horizontal="left"/>
    </xf>
    <xf numFmtId="0" fontId="0" fillId="0" borderId="1" xfId="0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25" fillId="0" borderId="0" xfId="2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9" fontId="8" fillId="0" borderId="1" xfId="1" applyFont="1" applyBorder="1" applyAlignment="1">
      <alignment horizontal="center" vertical="center" wrapText="1"/>
    </xf>
    <xf numFmtId="9" fontId="8" fillId="0" borderId="7" xfId="1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14" fontId="0" fillId="0" borderId="13" xfId="0" applyNumberFormat="1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0" fillId="0" borderId="6" xfId="0" applyBorder="1" applyAlignment="1" applyProtection="1">
      <alignment horizontal="center"/>
      <protection locked="0"/>
    </xf>
    <xf numFmtId="0" fontId="9" fillId="2" borderId="0" xfId="0" applyFont="1" applyFill="1" applyAlignment="1">
      <alignment horizontal="right"/>
    </xf>
    <xf numFmtId="0" fontId="9" fillId="2" borderId="0" xfId="2" applyFont="1" applyFill="1" applyAlignment="1">
      <alignment horizontal="right"/>
    </xf>
    <xf numFmtId="0" fontId="0" fillId="2" borderId="6" xfId="2" applyFont="1" applyFill="1" applyBorder="1" applyAlignment="1" applyProtection="1">
      <alignment horizontal="center"/>
    </xf>
    <xf numFmtId="0" fontId="6" fillId="2" borderId="6" xfId="2" applyFont="1" applyFill="1" applyBorder="1" applyAlignment="1" applyProtection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28" fillId="3" borderId="1" xfId="4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/>
    </xf>
    <xf numFmtId="164" fontId="9" fillId="5" borderId="14" xfId="0" applyNumberFormat="1" applyFont="1" applyFill="1" applyBorder="1" applyAlignment="1">
      <alignment horizontal="center" vertical="center"/>
    </xf>
    <xf numFmtId="164" fontId="9" fillId="5" borderId="0" xfId="0" applyNumberFormat="1" applyFont="1" applyFill="1" applyAlignment="1">
      <alignment horizontal="center" vertical="center"/>
    </xf>
    <xf numFmtId="0" fontId="25" fillId="0" borderId="1" xfId="2" applyBorder="1" applyAlignment="1">
      <alignment horizontal="center" vertical="center"/>
    </xf>
  </cellXfs>
  <cellStyles count="8">
    <cellStyle name="Hipervínculo" xfId="2" builtinId="8"/>
    <cellStyle name="Normal" xfId="0" builtinId="0"/>
    <cellStyle name="Normal 2" xfId="3" xr:uid="{00000000-0005-0000-0000-000002000000}"/>
    <cellStyle name="Normal 2 2" xfId="7" xr:uid="{596E4F79-873F-4A09-8A96-195930FC10E4}"/>
    <cellStyle name="Normal 3" xfId="5" xr:uid="{00000000-0005-0000-0000-000003000000}"/>
    <cellStyle name="Normal 4" xfId="6" xr:uid="{00000000-0005-0000-0000-000004000000}"/>
    <cellStyle name="Normal 5" xfId="4" xr:uid="{00000000-0005-0000-0000-000005000000}"/>
    <cellStyle name="Porcentaje" xfId="1" builtinId="5"/>
  </cellStyles>
  <dxfs count="33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FF0000"/>
      </font>
    </dxf>
    <dxf>
      <font>
        <color theme="0"/>
      </font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/>
      </font>
    </dxf>
    <dxf>
      <font>
        <b/>
        <i val="0"/>
        <color rgb="FFFF000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Datos Informe Julio'!B5"/><Relationship Id="rId13" Type="http://schemas.openxmlformats.org/officeDocument/2006/relationships/hyperlink" Target="#'Datos Informe Diciembre'!B5"/><Relationship Id="rId3" Type="http://schemas.openxmlformats.org/officeDocument/2006/relationships/hyperlink" Target="#'Datos Informe Marzo'!B5"/><Relationship Id="rId7" Type="http://schemas.openxmlformats.org/officeDocument/2006/relationships/hyperlink" Target="#'Datos Informe Junio'!B5"/><Relationship Id="rId12" Type="http://schemas.openxmlformats.org/officeDocument/2006/relationships/hyperlink" Target="#'Datos Informe Noviembre'!B5"/><Relationship Id="rId2" Type="http://schemas.openxmlformats.org/officeDocument/2006/relationships/hyperlink" Target="#'Datos Informe Febrero'!B5"/><Relationship Id="rId1" Type="http://schemas.openxmlformats.org/officeDocument/2006/relationships/hyperlink" Target="#'Datos Informe Enero'!B5"/><Relationship Id="rId6" Type="http://schemas.openxmlformats.org/officeDocument/2006/relationships/hyperlink" Target="#'Datos Informe Mayo'!B5"/><Relationship Id="rId11" Type="http://schemas.openxmlformats.org/officeDocument/2006/relationships/hyperlink" Target="#'Datos Informe Octubre'!B10"/><Relationship Id="rId5" Type="http://schemas.openxmlformats.org/officeDocument/2006/relationships/hyperlink" Target="#'Informaci&#243;n del personal'!A1"/><Relationship Id="rId10" Type="http://schemas.openxmlformats.org/officeDocument/2006/relationships/hyperlink" Target="#'Datos Informe Septiembre'!B5"/><Relationship Id="rId4" Type="http://schemas.openxmlformats.org/officeDocument/2006/relationships/hyperlink" Target="#'Datos Informe Abril'!B5"/><Relationship Id="rId9" Type="http://schemas.openxmlformats.org/officeDocument/2006/relationships/hyperlink" Target="#'Datos Informe Agosto'!B5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 INFORME SST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 INFORME SST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 INFORME SST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 INFORME SST'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ACC - INC'!A1"/><Relationship Id="rId1" Type="http://schemas.openxmlformats.org/officeDocument/2006/relationships/hyperlink" Target="#' INFORME SST'!A1"/><Relationship Id="rId4" Type="http://schemas.openxmlformats.org/officeDocument/2006/relationships/image" Target="../media/image2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11</xdr:row>
      <xdr:rowOff>28575</xdr:rowOff>
    </xdr:from>
    <xdr:to>
      <xdr:col>5</xdr:col>
      <xdr:colOff>552450</xdr:colOff>
      <xdr:row>11</xdr:row>
      <xdr:rowOff>257175</xdr:rowOff>
    </xdr:to>
    <xdr:sp macro="" textlink="">
      <xdr:nvSpPr>
        <xdr:cNvPr id="2" name="Pentágon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81350" y="1447800"/>
          <a:ext cx="523875" cy="228600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47625</xdr:colOff>
      <xdr:row>12</xdr:row>
      <xdr:rowOff>76200</xdr:rowOff>
    </xdr:from>
    <xdr:to>
      <xdr:col>5</xdr:col>
      <xdr:colOff>571500</xdr:colOff>
      <xdr:row>12</xdr:row>
      <xdr:rowOff>285750</xdr:rowOff>
    </xdr:to>
    <xdr:sp macro="" textlink="">
      <xdr:nvSpPr>
        <xdr:cNvPr id="3" name="Pentágono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200400" y="1809750"/>
          <a:ext cx="523875" cy="209550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47625</xdr:colOff>
      <xdr:row>13</xdr:row>
      <xdr:rowOff>85725</xdr:rowOff>
    </xdr:from>
    <xdr:to>
      <xdr:col>5</xdr:col>
      <xdr:colOff>571500</xdr:colOff>
      <xdr:row>13</xdr:row>
      <xdr:rowOff>285750</xdr:rowOff>
    </xdr:to>
    <xdr:sp macro="" textlink="">
      <xdr:nvSpPr>
        <xdr:cNvPr id="4" name="Pentágono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200400" y="2133600"/>
          <a:ext cx="523875" cy="200025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38100</xdr:colOff>
      <xdr:row>14</xdr:row>
      <xdr:rowOff>47625</xdr:rowOff>
    </xdr:from>
    <xdr:to>
      <xdr:col>5</xdr:col>
      <xdr:colOff>561975</xdr:colOff>
      <xdr:row>14</xdr:row>
      <xdr:rowOff>247650</xdr:rowOff>
    </xdr:to>
    <xdr:sp macro="" textlink="">
      <xdr:nvSpPr>
        <xdr:cNvPr id="5" name="Pentágono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190875" y="2409825"/>
          <a:ext cx="523875" cy="200025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47625</xdr:colOff>
      <xdr:row>9</xdr:row>
      <xdr:rowOff>57150</xdr:rowOff>
    </xdr:from>
    <xdr:to>
      <xdr:col>5</xdr:col>
      <xdr:colOff>571500</xdr:colOff>
      <xdr:row>9</xdr:row>
      <xdr:rowOff>266700</xdr:rowOff>
    </xdr:to>
    <xdr:sp macro="" textlink="">
      <xdr:nvSpPr>
        <xdr:cNvPr id="6" name="Pentágono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09950" y="990600"/>
          <a:ext cx="523875" cy="209550"/>
        </a:xfrm>
        <a:prstGeom prst="homePlate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47625</xdr:colOff>
      <xdr:row>15</xdr:row>
      <xdr:rowOff>66675</xdr:rowOff>
    </xdr:from>
    <xdr:to>
      <xdr:col>5</xdr:col>
      <xdr:colOff>571500</xdr:colOff>
      <xdr:row>15</xdr:row>
      <xdr:rowOff>276225</xdr:rowOff>
    </xdr:to>
    <xdr:sp macro="" textlink="">
      <xdr:nvSpPr>
        <xdr:cNvPr id="7" name="Pentágono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409950" y="2952750"/>
          <a:ext cx="523875" cy="209550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57150</xdr:colOff>
      <xdr:row>16</xdr:row>
      <xdr:rowOff>85725</xdr:rowOff>
    </xdr:from>
    <xdr:to>
      <xdr:col>5</xdr:col>
      <xdr:colOff>581025</xdr:colOff>
      <xdr:row>16</xdr:row>
      <xdr:rowOff>295275</xdr:rowOff>
    </xdr:to>
    <xdr:sp macro="" textlink="">
      <xdr:nvSpPr>
        <xdr:cNvPr id="14" name="Pentágono 13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3419475" y="3286125"/>
          <a:ext cx="523875" cy="209550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57150</xdr:colOff>
      <xdr:row>17</xdr:row>
      <xdr:rowOff>95250</xdr:rowOff>
    </xdr:from>
    <xdr:to>
      <xdr:col>5</xdr:col>
      <xdr:colOff>581025</xdr:colOff>
      <xdr:row>17</xdr:row>
      <xdr:rowOff>295275</xdr:rowOff>
    </xdr:to>
    <xdr:sp macro="" textlink="">
      <xdr:nvSpPr>
        <xdr:cNvPr id="15" name="Pentágono 14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419475" y="3609975"/>
          <a:ext cx="523875" cy="200025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47625</xdr:colOff>
      <xdr:row>18</xdr:row>
      <xdr:rowOff>57150</xdr:rowOff>
    </xdr:from>
    <xdr:to>
      <xdr:col>5</xdr:col>
      <xdr:colOff>571500</xdr:colOff>
      <xdr:row>18</xdr:row>
      <xdr:rowOff>257175</xdr:rowOff>
    </xdr:to>
    <xdr:sp macro="" textlink="">
      <xdr:nvSpPr>
        <xdr:cNvPr id="16" name="Pentágono 15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409950" y="3886200"/>
          <a:ext cx="523875" cy="200025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57150</xdr:colOff>
      <xdr:row>19</xdr:row>
      <xdr:rowOff>76200</xdr:rowOff>
    </xdr:from>
    <xdr:to>
      <xdr:col>5</xdr:col>
      <xdr:colOff>581025</xdr:colOff>
      <xdr:row>19</xdr:row>
      <xdr:rowOff>285750</xdr:rowOff>
    </xdr:to>
    <xdr:sp macro="" textlink="">
      <xdr:nvSpPr>
        <xdr:cNvPr id="17" name="Pentágono 16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3419475" y="4219575"/>
          <a:ext cx="523875" cy="209550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47625</xdr:colOff>
      <xdr:row>20</xdr:row>
      <xdr:rowOff>76200</xdr:rowOff>
    </xdr:from>
    <xdr:to>
      <xdr:col>5</xdr:col>
      <xdr:colOff>571500</xdr:colOff>
      <xdr:row>20</xdr:row>
      <xdr:rowOff>276225</xdr:rowOff>
    </xdr:to>
    <xdr:sp macro="" textlink="">
      <xdr:nvSpPr>
        <xdr:cNvPr id="18" name="Pentágono 17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3409950" y="4410075"/>
          <a:ext cx="523875" cy="200025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38100</xdr:colOff>
      <xdr:row>21</xdr:row>
      <xdr:rowOff>38100</xdr:rowOff>
    </xdr:from>
    <xdr:to>
      <xdr:col>5</xdr:col>
      <xdr:colOff>561975</xdr:colOff>
      <xdr:row>21</xdr:row>
      <xdr:rowOff>238125</xdr:rowOff>
    </xdr:to>
    <xdr:sp macro="" textlink="">
      <xdr:nvSpPr>
        <xdr:cNvPr id="19" name="Pentágono 18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3400425" y="4686300"/>
          <a:ext cx="523875" cy="200025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  <xdr:twoCellAnchor>
    <xdr:from>
      <xdr:col>5</xdr:col>
      <xdr:colOff>47625</xdr:colOff>
      <xdr:row>22</xdr:row>
      <xdr:rowOff>57150</xdr:rowOff>
    </xdr:from>
    <xdr:to>
      <xdr:col>5</xdr:col>
      <xdr:colOff>571500</xdr:colOff>
      <xdr:row>22</xdr:row>
      <xdr:rowOff>266700</xdr:rowOff>
    </xdr:to>
    <xdr:sp macro="" textlink="">
      <xdr:nvSpPr>
        <xdr:cNvPr id="20" name="Pentágono 19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3409950" y="5019675"/>
          <a:ext cx="523875" cy="209550"/>
        </a:xfrm>
        <a:prstGeom prst="homePlat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/>
            <a:t>VER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209550</xdr:colOff>
      <xdr:row>2</xdr:row>
      <xdr:rowOff>47625</xdr:rowOff>
    </xdr:from>
    <xdr:to>
      <xdr:col>1</xdr:col>
      <xdr:colOff>457762</xdr:colOff>
      <xdr:row>5</xdr:row>
      <xdr:rowOff>13447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209550" y="47625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47625</xdr:colOff>
      <xdr:row>10</xdr:row>
      <xdr:rowOff>238125</xdr:rowOff>
    </xdr:from>
    <xdr:to>
      <xdr:col>6</xdr:col>
      <xdr:colOff>190500</xdr:colOff>
      <xdr:row>12</xdr:row>
      <xdr:rowOff>76200</xdr:rowOff>
    </xdr:to>
    <xdr:grpSp>
      <xdr:nvGrpSpPr>
        <xdr:cNvPr id="9" name="Grupo 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C9C75A5-BD31-4601-9F2A-2305FC0FE9CC}"/>
            </a:ext>
          </a:extLst>
        </xdr:cNvPr>
        <xdr:cNvGrpSpPr/>
      </xdr:nvGrpSpPr>
      <xdr:grpSpPr>
        <a:xfrm>
          <a:off x="7505700" y="1819275"/>
          <a:ext cx="1190625" cy="419100"/>
          <a:chOff x="7467600" y="1800226"/>
          <a:chExt cx="1190625" cy="419100"/>
        </a:xfrm>
      </xdr:grpSpPr>
      <xdr:pic>
        <xdr:nvPicPr>
          <xdr:cNvPr id="10" name="Gráfico 9">
            <a:extLst>
              <a:ext uri="{FF2B5EF4-FFF2-40B4-BE49-F238E27FC236}">
                <a16:creationId xmlns:a16="http://schemas.microsoft.com/office/drawing/2014/main" id="{924B5202-6C33-40A4-99EA-F03E19E08B4E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11" name="Rectángulo: esquinas redondeadas 10">
            <a:extLst>
              <a:ext uri="{FF2B5EF4-FFF2-40B4-BE49-F238E27FC236}">
                <a16:creationId xmlns:a16="http://schemas.microsoft.com/office/drawing/2014/main" id="{F59E4F8A-70FE-4D25-9098-9E768EA5C0F4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381000</xdr:colOff>
      <xdr:row>2</xdr:row>
      <xdr:rowOff>57150</xdr:rowOff>
    </xdr:from>
    <xdr:to>
      <xdr:col>1</xdr:col>
      <xdr:colOff>629212</xdr:colOff>
      <xdr:row>5</xdr:row>
      <xdr:rowOff>3922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381000" y="57150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28575</xdr:colOff>
      <xdr:row>10</xdr:row>
      <xdr:rowOff>219075</xdr:rowOff>
    </xdr:from>
    <xdr:to>
      <xdr:col>6</xdr:col>
      <xdr:colOff>171450</xdr:colOff>
      <xdr:row>12</xdr:row>
      <xdr:rowOff>57150</xdr:rowOff>
    </xdr:to>
    <xdr:grpSp>
      <xdr:nvGrpSpPr>
        <xdr:cNvPr id="6" name="Grupo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777C86F-EDAC-436F-9A9B-9D9AFF5168F4}"/>
            </a:ext>
          </a:extLst>
        </xdr:cNvPr>
        <xdr:cNvGrpSpPr/>
      </xdr:nvGrpSpPr>
      <xdr:grpSpPr>
        <a:xfrm>
          <a:off x="7486650" y="1800225"/>
          <a:ext cx="1190625" cy="419100"/>
          <a:chOff x="7467600" y="1800226"/>
          <a:chExt cx="1190625" cy="419100"/>
        </a:xfrm>
      </xdr:grpSpPr>
      <xdr:pic>
        <xdr:nvPicPr>
          <xdr:cNvPr id="7" name="Gráfico 6">
            <a:extLst>
              <a:ext uri="{FF2B5EF4-FFF2-40B4-BE49-F238E27FC236}">
                <a16:creationId xmlns:a16="http://schemas.microsoft.com/office/drawing/2014/main" id="{BAE90368-F671-4BD5-B266-B76EFED381DD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8" name="Rectángulo: esquinas redondeadas 7">
            <a:extLst>
              <a:ext uri="{FF2B5EF4-FFF2-40B4-BE49-F238E27FC236}">
                <a16:creationId xmlns:a16="http://schemas.microsoft.com/office/drawing/2014/main" id="{9F2C2A7D-0442-40FC-89F2-94211B667D55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381000</xdr:colOff>
      <xdr:row>3</xdr:row>
      <xdr:rowOff>0</xdr:rowOff>
    </xdr:from>
    <xdr:to>
      <xdr:col>1</xdr:col>
      <xdr:colOff>629212</xdr:colOff>
      <xdr:row>5</xdr:row>
      <xdr:rowOff>3922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381000" y="95250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9525</xdr:colOff>
      <xdr:row>10</xdr:row>
      <xdr:rowOff>228600</xdr:rowOff>
    </xdr:from>
    <xdr:to>
      <xdr:col>6</xdr:col>
      <xdr:colOff>152400</xdr:colOff>
      <xdr:row>12</xdr:row>
      <xdr:rowOff>66675</xdr:rowOff>
    </xdr:to>
    <xdr:grpSp>
      <xdr:nvGrpSpPr>
        <xdr:cNvPr id="6" name="Grupo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4E00F95-64D5-4B09-A3F3-A10192683651}"/>
            </a:ext>
          </a:extLst>
        </xdr:cNvPr>
        <xdr:cNvGrpSpPr/>
      </xdr:nvGrpSpPr>
      <xdr:grpSpPr>
        <a:xfrm>
          <a:off x="7467600" y="1809750"/>
          <a:ext cx="1190625" cy="419100"/>
          <a:chOff x="7467600" y="1800226"/>
          <a:chExt cx="1190625" cy="419100"/>
        </a:xfrm>
      </xdr:grpSpPr>
      <xdr:pic>
        <xdr:nvPicPr>
          <xdr:cNvPr id="7" name="Gráfico 6">
            <a:extLst>
              <a:ext uri="{FF2B5EF4-FFF2-40B4-BE49-F238E27FC236}">
                <a16:creationId xmlns:a16="http://schemas.microsoft.com/office/drawing/2014/main" id="{E59631F8-4D84-4998-80B1-27A973A13414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8" name="Rectángulo: esquinas redondeadas 7">
            <a:extLst>
              <a:ext uri="{FF2B5EF4-FFF2-40B4-BE49-F238E27FC236}">
                <a16:creationId xmlns:a16="http://schemas.microsoft.com/office/drawing/2014/main" id="{9CAF93BD-9530-4C83-BA7D-A988F9EE5BDB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9525</xdr:colOff>
      <xdr:row>2</xdr:row>
      <xdr:rowOff>57150</xdr:rowOff>
    </xdr:from>
    <xdr:to>
      <xdr:col>1</xdr:col>
      <xdr:colOff>648262</xdr:colOff>
      <xdr:row>4</xdr:row>
      <xdr:rowOff>156322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400050" y="57150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9525</xdr:colOff>
      <xdr:row>10</xdr:row>
      <xdr:rowOff>238125</xdr:rowOff>
    </xdr:from>
    <xdr:to>
      <xdr:col>6</xdr:col>
      <xdr:colOff>152400</xdr:colOff>
      <xdr:row>12</xdr:row>
      <xdr:rowOff>76200</xdr:rowOff>
    </xdr:to>
    <xdr:grpSp>
      <xdr:nvGrpSpPr>
        <xdr:cNvPr id="6" name="Grupo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E8E873D-EB3C-43B3-97F0-84214D3255B9}"/>
            </a:ext>
          </a:extLst>
        </xdr:cNvPr>
        <xdr:cNvGrpSpPr/>
      </xdr:nvGrpSpPr>
      <xdr:grpSpPr>
        <a:xfrm>
          <a:off x="7467600" y="1819275"/>
          <a:ext cx="1190625" cy="419100"/>
          <a:chOff x="7467600" y="1800226"/>
          <a:chExt cx="1190625" cy="419100"/>
        </a:xfrm>
      </xdr:grpSpPr>
      <xdr:pic>
        <xdr:nvPicPr>
          <xdr:cNvPr id="7" name="Gráfico 6">
            <a:extLst>
              <a:ext uri="{FF2B5EF4-FFF2-40B4-BE49-F238E27FC236}">
                <a16:creationId xmlns:a16="http://schemas.microsoft.com/office/drawing/2014/main" id="{2D87F744-806D-4418-B5DC-3AE68FD91984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8" name="Rectángulo: esquinas redondeadas 7">
            <a:extLst>
              <a:ext uri="{FF2B5EF4-FFF2-40B4-BE49-F238E27FC236}">
                <a16:creationId xmlns:a16="http://schemas.microsoft.com/office/drawing/2014/main" id="{DAF8EB08-7BD2-4900-8F7E-A9F93E3E7F2C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381000</xdr:colOff>
      <xdr:row>2</xdr:row>
      <xdr:rowOff>66675</xdr:rowOff>
    </xdr:from>
    <xdr:to>
      <xdr:col>1</xdr:col>
      <xdr:colOff>629212</xdr:colOff>
      <xdr:row>4</xdr:row>
      <xdr:rowOff>156322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381000" y="66675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19050</xdr:colOff>
      <xdr:row>10</xdr:row>
      <xdr:rowOff>219075</xdr:rowOff>
    </xdr:from>
    <xdr:to>
      <xdr:col>6</xdr:col>
      <xdr:colOff>161925</xdr:colOff>
      <xdr:row>12</xdr:row>
      <xdr:rowOff>57150</xdr:rowOff>
    </xdr:to>
    <xdr:grpSp>
      <xdr:nvGrpSpPr>
        <xdr:cNvPr id="6" name="Grupo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BDB9B20-B373-4FD1-80F0-7AD6A4687585}"/>
            </a:ext>
          </a:extLst>
        </xdr:cNvPr>
        <xdr:cNvGrpSpPr/>
      </xdr:nvGrpSpPr>
      <xdr:grpSpPr>
        <a:xfrm>
          <a:off x="7477125" y="1800225"/>
          <a:ext cx="1190625" cy="419100"/>
          <a:chOff x="7467600" y="1800226"/>
          <a:chExt cx="1190625" cy="419100"/>
        </a:xfrm>
      </xdr:grpSpPr>
      <xdr:pic>
        <xdr:nvPicPr>
          <xdr:cNvPr id="7" name="Gráfico 6">
            <a:extLst>
              <a:ext uri="{FF2B5EF4-FFF2-40B4-BE49-F238E27FC236}">
                <a16:creationId xmlns:a16="http://schemas.microsoft.com/office/drawing/2014/main" id="{20BEF649-B13B-4992-B0E4-6A7FAE29B85A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8" name="Rectángulo: esquinas redondeadas 7">
            <a:extLst>
              <a:ext uri="{FF2B5EF4-FFF2-40B4-BE49-F238E27FC236}">
                <a16:creationId xmlns:a16="http://schemas.microsoft.com/office/drawing/2014/main" id="{36654FD1-4887-40E7-88DB-8F9E802B0B67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381000</xdr:colOff>
      <xdr:row>2</xdr:row>
      <xdr:rowOff>28575</xdr:rowOff>
    </xdr:from>
    <xdr:to>
      <xdr:col>1</xdr:col>
      <xdr:colOff>629212</xdr:colOff>
      <xdr:row>4</xdr:row>
      <xdr:rowOff>156322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/>
      </xdr:nvSpPr>
      <xdr:spPr>
        <a:xfrm>
          <a:off x="381000" y="28575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19050</xdr:colOff>
      <xdr:row>10</xdr:row>
      <xdr:rowOff>219075</xdr:rowOff>
    </xdr:from>
    <xdr:to>
      <xdr:col>6</xdr:col>
      <xdr:colOff>161925</xdr:colOff>
      <xdr:row>12</xdr:row>
      <xdr:rowOff>57150</xdr:rowOff>
    </xdr:to>
    <xdr:grpSp>
      <xdr:nvGrpSpPr>
        <xdr:cNvPr id="6" name="Grupo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F5B3FF7-8B85-4C3A-B6B3-5D6C312C9A9D}"/>
            </a:ext>
          </a:extLst>
        </xdr:cNvPr>
        <xdr:cNvGrpSpPr/>
      </xdr:nvGrpSpPr>
      <xdr:grpSpPr>
        <a:xfrm>
          <a:off x="7477125" y="1800225"/>
          <a:ext cx="1190625" cy="419100"/>
          <a:chOff x="7467600" y="1800226"/>
          <a:chExt cx="1190625" cy="419100"/>
        </a:xfrm>
      </xdr:grpSpPr>
      <xdr:pic>
        <xdr:nvPicPr>
          <xdr:cNvPr id="7" name="Gráfico 6">
            <a:extLst>
              <a:ext uri="{FF2B5EF4-FFF2-40B4-BE49-F238E27FC236}">
                <a16:creationId xmlns:a16="http://schemas.microsoft.com/office/drawing/2014/main" id="{863D0147-FD63-44DA-9F7B-E3018EF72324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8" name="Rectángulo: esquinas redondeadas 7">
            <a:extLst>
              <a:ext uri="{FF2B5EF4-FFF2-40B4-BE49-F238E27FC236}">
                <a16:creationId xmlns:a16="http://schemas.microsoft.com/office/drawing/2014/main" id="{411A99D8-42C3-4A10-BA8F-D668467D2A25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2</xdr:row>
      <xdr:rowOff>19050</xdr:rowOff>
    </xdr:from>
    <xdr:to>
      <xdr:col>1</xdr:col>
      <xdr:colOff>638737</xdr:colOff>
      <xdr:row>4</xdr:row>
      <xdr:rowOff>146797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390525" y="19050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0</xdr:colOff>
      <xdr:row>10</xdr:row>
      <xdr:rowOff>200025</xdr:rowOff>
    </xdr:from>
    <xdr:to>
      <xdr:col>6</xdr:col>
      <xdr:colOff>142875</xdr:colOff>
      <xdr:row>12</xdr:row>
      <xdr:rowOff>38100</xdr:rowOff>
    </xdr:to>
    <xdr:grpSp>
      <xdr:nvGrpSpPr>
        <xdr:cNvPr id="6" name="Grupo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D41D62B-7734-4F80-853F-9A04F45BA96D}"/>
            </a:ext>
          </a:extLst>
        </xdr:cNvPr>
        <xdr:cNvGrpSpPr/>
      </xdr:nvGrpSpPr>
      <xdr:grpSpPr>
        <a:xfrm>
          <a:off x="7458075" y="1781175"/>
          <a:ext cx="1190625" cy="419100"/>
          <a:chOff x="7467600" y="1800226"/>
          <a:chExt cx="1190625" cy="419100"/>
        </a:xfrm>
      </xdr:grpSpPr>
      <xdr:pic>
        <xdr:nvPicPr>
          <xdr:cNvPr id="7" name="Gráfico 6">
            <a:extLst>
              <a:ext uri="{FF2B5EF4-FFF2-40B4-BE49-F238E27FC236}">
                <a16:creationId xmlns:a16="http://schemas.microsoft.com/office/drawing/2014/main" id="{91E16770-0523-41D8-A7E2-6321F5B6AA72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8" name="Rectángulo: esquinas redondeadas 7">
            <a:extLst>
              <a:ext uri="{FF2B5EF4-FFF2-40B4-BE49-F238E27FC236}">
                <a16:creationId xmlns:a16="http://schemas.microsoft.com/office/drawing/2014/main" id="{E3BE3EFF-93D4-4796-B4D8-DDDE0CA7E780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285750</xdr:colOff>
      <xdr:row>2</xdr:row>
      <xdr:rowOff>28575</xdr:rowOff>
    </xdr:from>
    <xdr:to>
      <xdr:col>1</xdr:col>
      <xdr:colOff>533962</xdr:colOff>
      <xdr:row>5</xdr:row>
      <xdr:rowOff>13447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285750" y="28575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19050</xdr:colOff>
      <xdr:row>10</xdr:row>
      <xdr:rowOff>219075</xdr:rowOff>
    </xdr:from>
    <xdr:to>
      <xdr:col>6</xdr:col>
      <xdr:colOff>161925</xdr:colOff>
      <xdr:row>12</xdr:row>
      <xdr:rowOff>57150</xdr:rowOff>
    </xdr:to>
    <xdr:grpSp>
      <xdr:nvGrpSpPr>
        <xdr:cNvPr id="6" name="Grupo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481756D-BFEA-4A6C-BC3A-5219519815A2}"/>
            </a:ext>
          </a:extLst>
        </xdr:cNvPr>
        <xdr:cNvGrpSpPr/>
      </xdr:nvGrpSpPr>
      <xdr:grpSpPr>
        <a:xfrm>
          <a:off x="7477125" y="1800225"/>
          <a:ext cx="1190625" cy="419100"/>
          <a:chOff x="7467600" y="1800226"/>
          <a:chExt cx="1190625" cy="419100"/>
        </a:xfrm>
      </xdr:grpSpPr>
      <xdr:pic>
        <xdr:nvPicPr>
          <xdr:cNvPr id="7" name="Gráfico 6">
            <a:extLst>
              <a:ext uri="{FF2B5EF4-FFF2-40B4-BE49-F238E27FC236}">
                <a16:creationId xmlns:a16="http://schemas.microsoft.com/office/drawing/2014/main" id="{C623F0B4-4CAF-4E88-938B-69787B6E6849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8" name="Rectángulo: esquinas redondeadas 7">
            <a:extLst>
              <a:ext uri="{FF2B5EF4-FFF2-40B4-BE49-F238E27FC236}">
                <a16:creationId xmlns:a16="http://schemas.microsoft.com/office/drawing/2014/main" id="{333C100A-8A2E-498E-B643-180AE214C326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2</xdr:row>
      <xdr:rowOff>0</xdr:rowOff>
    </xdr:from>
    <xdr:to>
      <xdr:col>5</xdr:col>
      <xdr:colOff>704850</xdr:colOff>
      <xdr:row>2</xdr:row>
      <xdr:rowOff>0</xdr:rowOff>
    </xdr:to>
    <xdr:sp macro="" textlink="">
      <xdr:nvSpPr>
        <xdr:cNvPr id="2" name="Text Box 1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448050" y="5715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6</xdr:col>
      <xdr:colOff>876300</xdr:colOff>
      <xdr:row>2</xdr:row>
      <xdr:rowOff>0</xdr:rowOff>
    </xdr:from>
    <xdr:to>
      <xdr:col>6</xdr:col>
      <xdr:colOff>676275</xdr:colOff>
      <xdr:row>2</xdr:row>
      <xdr:rowOff>0</xdr:rowOff>
    </xdr:to>
    <xdr:sp macro="" textlink="">
      <xdr:nvSpPr>
        <xdr:cNvPr id="3" name="Oval 1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4791075" y="5715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CO" sz="800" b="0" i="0" strike="noStrike">
              <a:solidFill>
                <a:srgbClr val="000000"/>
              </a:solidFill>
              <a:latin typeface="Arial"/>
              <a:cs typeface="Arial"/>
            </a:rPr>
            <a:t>12</a:t>
          </a:r>
        </a:p>
      </xdr:txBody>
    </xdr:sp>
    <xdr:clientData/>
  </xdr:twoCellAnchor>
  <xdr:twoCellAnchor>
    <xdr:from>
      <xdr:col>6</xdr:col>
      <xdr:colOff>933450</xdr:colOff>
      <xdr:row>2</xdr:row>
      <xdr:rowOff>0</xdr:rowOff>
    </xdr:from>
    <xdr:to>
      <xdr:col>6</xdr:col>
      <xdr:colOff>676275</xdr:colOff>
      <xdr:row>2</xdr:row>
      <xdr:rowOff>0</xdr:rowOff>
    </xdr:to>
    <xdr:sp macro="" textlink="">
      <xdr:nvSpPr>
        <xdr:cNvPr id="4" name="Oval 1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4848225" y="5715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5" name="Text Box 47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6" name="Text Box 48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457200</xdr:colOff>
      <xdr:row>2</xdr:row>
      <xdr:rowOff>0</xdr:rowOff>
    </xdr:from>
    <xdr:to>
      <xdr:col>5</xdr:col>
      <xdr:colOff>714375</xdr:colOff>
      <xdr:row>2</xdr:row>
      <xdr:rowOff>0</xdr:rowOff>
    </xdr:to>
    <xdr:sp macro="" textlink="">
      <xdr:nvSpPr>
        <xdr:cNvPr id="7" name="Text Box 4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3457575" y="5715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8" name="Text Box 5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1333500</xdr:colOff>
      <xdr:row>2</xdr:row>
      <xdr:rowOff>0</xdr:rowOff>
    </xdr:from>
    <xdr:to>
      <xdr:col>5</xdr:col>
      <xdr:colOff>1247775</xdr:colOff>
      <xdr:row>2</xdr:row>
      <xdr:rowOff>0</xdr:rowOff>
    </xdr:to>
    <xdr:sp macro="" textlink="">
      <xdr:nvSpPr>
        <xdr:cNvPr id="9" name="Rectangle 5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3914775" y="5715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10" name="Text Box 53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1333500</xdr:colOff>
      <xdr:row>2</xdr:row>
      <xdr:rowOff>0</xdr:rowOff>
    </xdr:from>
    <xdr:to>
      <xdr:col>5</xdr:col>
      <xdr:colOff>1247775</xdr:colOff>
      <xdr:row>2</xdr:row>
      <xdr:rowOff>0</xdr:rowOff>
    </xdr:to>
    <xdr:sp macro="" textlink="">
      <xdr:nvSpPr>
        <xdr:cNvPr id="12" name="Rectangle 5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 bwMode="auto">
        <a:xfrm>
          <a:off x="3914775" y="5715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13" name="Text Box 56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14" name="Text Box 57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257175</xdr:colOff>
      <xdr:row>2</xdr:row>
      <xdr:rowOff>0</xdr:rowOff>
    </xdr:from>
    <xdr:to>
      <xdr:col>6</xdr:col>
      <xdr:colOff>504825</xdr:colOff>
      <xdr:row>2</xdr:row>
      <xdr:rowOff>0</xdr:rowOff>
    </xdr:to>
    <xdr:sp macro="" textlink="">
      <xdr:nvSpPr>
        <xdr:cNvPr id="15" name="Rectangle 5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rrowheads="1"/>
        </xdr:cNvSpPr>
      </xdr:nvSpPr>
      <xdr:spPr bwMode="auto">
        <a:xfrm>
          <a:off x="4171950" y="571500"/>
          <a:ext cx="2476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16" name="Text Box 59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17" name="Text Box 6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18" name="Text Box 6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19" name="Text Box 7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457200</xdr:colOff>
      <xdr:row>2</xdr:row>
      <xdr:rowOff>0</xdr:rowOff>
    </xdr:from>
    <xdr:to>
      <xdr:col>5</xdr:col>
      <xdr:colOff>714375</xdr:colOff>
      <xdr:row>2</xdr:row>
      <xdr:rowOff>0</xdr:rowOff>
    </xdr:to>
    <xdr:sp macro="" textlink="">
      <xdr:nvSpPr>
        <xdr:cNvPr id="20" name="Text Box 7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3457575" y="5715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21" name="Text Box 75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22" name="Text Box 80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23" name="Text Box 8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24" name="Text Box 82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25" name="Text Box 83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26" name="Text Box 84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95250</xdr:colOff>
      <xdr:row>2</xdr:row>
      <xdr:rowOff>51054</xdr:rowOff>
    </xdr:to>
    <xdr:sp macro="" textlink="">
      <xdr:nvSpPr>
        <xdr:cNvPr id="27" name="Text Box 85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8810625" y="571500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514350</xdr:colOff>
      <xdr:row>2</xdr:row>
      <xdr:rowOff>0</xdr:rowOff>
    </xdr:from>
    <xdr:to>
      <xdr:col>6</xdr:col>
      <xdr:colOff>800100</xdr:colOff>
      <xdr:row>2</xdr:row>
      <xdr:rowOff>0</xdr:rowOff>
    </xdr:to>
    <xdr:sp macro="" textlink="">
      <xdr:nvSpPr>
        <xdr:cNvPr id="28" name="Rectangle 129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rrowheads="1"/>
        </xdr:cNvSpPr>
      </xdr:nvSpPr>
      <xdr:spPr bwMode="auto">
        <a:xfrm>
          <a:off x="4429125" y="571500"/>
          <a:ext cx="285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>
    <xdr:from>
      <xdr:col>5</xdr:col>
      <xdr:colOff>609600</xdr:colOff>
      <xdr:row>2</xdr:row>
      <xdr:rowOff>0</xdr:rowOff>
    </xdr:from>
    <xdr:to>
      <xdr:col>5</xdr:col>
      <xdr:colOff>895350</xdr:colOff>
      <xdr:row>2</xdr:row>
      <xdr:rowOff>0</xdr:rowOff>
    </xdr:to>
    <xdr:sp macro="" textlink="">
      <xdr:nvSpPr>
        <xdr:cNvPr id="29" name="Rectangle 130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rrowheads="1"/>
        </xdr:cNvSpPr>
      </xdr:nvSpPr>
      <xdr:spPr bwMode="auto">
        <a:xfrm>
          <a:off x="3609975" y="571500"/>
          <a:ext cx="285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 editAs="absolute">
    <xdr:from>
      <xdr:col>1</xdr:col>
      <xdr:colOff>1053911</xdr:colOff>
      <xdr:row>0</xdr:row>
      <xdr:rowOff>56028</xdr:rowOff>
    </xdr:from>
    <xdr:to>
      <xdr:col>1</xdr:col>
      <xdr:colOff>1692648</xdr:colOff>
      <xdr:row>0</xdr:row>
      <xdr:rowOff>336175</xdr:rowOff>
    </xdr:to>
    <xdr:sp macro="" textlink="">
      <xdr:nvSpPr>
        <xdr:cNvPr id="32" name="Bisel 3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1344704" y="56028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 editAs="absolute">
    <xdr:from>
      <xdr:col>20</xdr:col>
      <xdr:colOff>841564</xdr:colOff>
      <xdr:row>0</xdr:row>
      <xdr:rowOff>245533</xdr:rowOff>
    </xdr:from>
    <xdr:to>
      <xdr:col>21</xdr:col>
      <xdr:colOff>1000437</xdr:colOff>
      <xdr:row>2</xdr:row>
      <xdr:rowOff>120338</xdr:rowOff>
    </xdr:to>
    <xdr:sp macro="" textlink="">
      <xdr:nvSpPr>
        <xdr:cNvPr id="33" name="Bisel 3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 flipH="1">
          <a:off x="21705049" y="245533"/>
          <a:ext cx="1144368" cy="276972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2</xdr:row>
      <xdr:rowOff>0</xdr:rowOff>
    </xdr:from>
    <xdr:to>
      <xdr:col>8</xdr:col>
      <xdr:colOff>704850</xdr:colOff>
      <xdr:row>2</xdr:row>
      <xdr:rowOff>0</xdr:rowOff>
    </xdr:to>
    <xdr:sp macro="" textlink="">
      <xdr:nvSpPr>
        <xdr:cNvPr id="2" name="Text Box 13">
          <a:extLst>
            <a:ext uri="{FF2B5EF4-FFF2-40B4-BE49-F238E27FC236}">
              <a16:creationId xmlns:a16="http://schemas.microsoft.com/office/drawing/2014/main" id="{62B805C3-AEE9-45F9-A2EB-2D3105E16444}"/>
            </a:ext>
          </a:extLst>
        </xdr:cNvPr>
        <xdr:cNvSpPr txBox="1">
          <a:spLocks noChangeArrowheads="1"/>
        </xdr:cNvSpPr>
      </xdr:nvSpPr>
      <xdr:spPr bwMode="auto">
        <a:xfrm>
          <a:off x="10115550" y="409575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9</xdr:col>
      <xdr:colOff>876300</xdr:colOff>
      <xdr:row>2</xdr:row>
      <xdr:rowOff>0</xdr:rowOff>
    </xdr:from>
    <xdr:to>
      <xdr:col>9</xdr:col>
      <xdr:colOff>676275</xdr:colOff>
      <xdr:row>2</xdr:row>
      <xdr:rowOff>0</xdr:rowOff>
    </xdr:to>
    <xdr:sp macro="" textlink="">
      <xdr:nvSpPr>
        <xdr:cNvPr id="3" name="Oval 15">
          <a:extLst>
            <a:ext uri="{FF2B5EF4-FFF2-40B4-BE49-F238E27FC236}">
              <a16:creationId xmlns:a16="http://schemas.microsoft.com/office/drawing/2014/main" id="{B0FC2698-96A0-4C05-AD88-AB08275EADD6}"/>
            </a:ext>
          </a:extLst>
        </xdr:cNvPr>
        <xdr:cNvSpPr>
          <a:spLocks noChangeArrowheads="1"/>
        </xdr:cNvSpPr>
      </xdr:nvSpPr>
      <xdr:spPr bwMode="auto">
        <a:xfrm>
          <a:off x="11772900" y="409575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CO" sz="800" b="0" i="0" strike="noStrike">
              <a:solidFill>
                <a:srgbClr val="000000"/>
              </a:solidFill>
              <a:latin typeface="Arial"/>
              <a:cs typeface="Arial"/>
            </a:rPr>
            <a:t>12</a:t>
          </a:r>
        </a:p>
      </xdr:txBody>
    </xdr:sp>
    <xdr:clientData/>
  </xdr:twoCellAnchor>
  <xdr:twoCellAnchor>
    <xdr:from>
      <xdr:col>9</xdr:col>
      <xdr:colOff>933450</xdr:colOff>
      <xdr:row>2</xdr:row>
      <xdr:rowOff>0</xdr:rowOff>
    </xdr:from>
    <xdr:to>
      <xdr:col>9</xdr:col>
      <xdr:colOff>676275</xdr:colOff>
      <xdr:row>2</xdr:row>
      <xdr:rowOff>0</xdr:rowOff>
    </xdr:to>
    <xdr:sp macro="" textlink="">
      <xdr:nvSpPr>
        <xdr:cNvPr id="4" name="Oval 16">
          <a:extLst>
            <a:ext uri="{FF2B5EF4-FFF2-40B4-BE49-F238E27FC236}">
              <a16:creationId xmlns:a16="http://schemas.microsoft.com/office/drawing/2014/main" id="{A3A49E09-129B-4665-8A7D-41154626F5CC}"/>
            </a:ext>
          </a:extLst>
        </xdr:cNvPr>
        <xdr:cNvSpPr>
          <a:spLocks noChangeArrowheads="1"/>
        </xdr:cNvSpPr>
      </xdr:nvSpPr>
      <xdr:spPr bwMode="auto">
        <a:xfrm>
          <a:off x="11830050" y="409575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5" name="Text Box 47">
          <a:extLst>
            <a:ext uri="{FF2B5EF4-FFF2-40B4-BE49-F238E27FC236}">
              <a16:creationId xmlns:a16="http://schemas.microsoft.com/office/drawing/2014/main" id="{B9EF5B66-D8B7-475A-9662-D079D22381F7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6" name="Text Box 48">
          <a:extLst>
            <a:ext uri="{FF2B5EF4-FFF2-40B4-BE49-F238E27FC236}">
              <a16:creationId xmlns:a16="http://schemas.microsoft.com/office/drawing/2014/main" id="{500A4996-4A01-449B-9CDC-DA419443374D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8</xdr:col>
      <xdr:colOff>457200</xdr:colOff>
      <xdr:row>2</xdr:row>
      <xdr:rowOff>0</xdr:rowOff>
    </xdr:from>
    <xdr:to>
      <xdr:col>8</xdr:col>
      <xdr:colOff>714375</xdr:colOff>
      <xdr:row>2</xdr:row>
      <xdr:rowOff>0</xdr:rowOff>
    </xdr:to>
    <xdr:sp macro="" textlink="">
      <xdr:nvSpPr>
        <xdr:cNvPr id="7" name="Text Box 49">
          <a:extLst>
            <a:ext uri="{FF2B5EF4-FFF2-40B4-BE49-F238E27FC236}">
              <a16:creationId xmlns:a16="http://schemas.microsoft.com/office/drawing/2014/main" id="{7DD8F0FA-113E-409C-9310-C06019C6B5BB}"/>
            </a:ext>
          </a:extLst>
        </xdr:cNvPr>
        <xdr:cNvSpPr txBox="1">
          <a:spLocks noChangeArrowheads="1"/>
        </xdr:cNvSpPr>
      </xdr:nvSpPr>
      <xdr:spPr bwMode="auto">
        <a:xfrm>
          <a:off x="10125075" y="409575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8" name="Text Box 51">
          <a:extLst>
            <a:ext uri="{FF2B5EF4-FFF2-40B4-BE49-F238E27FC236}">
              <a16:creationId xmlns:a16="http://schemas.microsoft.com/office/drawing/2014/main" id="{095E6AE8-79EF-466C-AA3A-36BB483DEE56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8</xdr:col>
      <xdr:colOff>1333500</xdr:colOff>
      <xdr:row>2</xdr:row>
      <xdr:rowOff>0</xdr:rowOff>
    </xdr:from>
    <xdr:to>
      <xdr:col>8</xdr:col>
      <xdr:colOff>1247775</xdr:colOff>
      <xdr:row>2</xdr:row>
      <xdr:rowOff>0</xdr:rowOff>
    </xdr:to>
    <xdr:sp macro="" textlink="">
      <xdr:nvSpPr>
        <xdr:cNvPr id="9" name="Rectangle 52">
          <a:extLst>
            <a:ext uri="{FF2B5EF4-FFF2-40B4-BE49-F238E27FC236}">
              <a16:creationId xmlns:a16="http://schemas.microsoft.com/office/drawing/2014/main" id="{DCDAF762-33FD-4B09-9EE6-1EC9AC65D065}"/>
            </a:ext>
          </a:extLst>
        </xdr:cNvPr>
        <xdr:cNvSpPr>
          <a:spLocks noChangeArrowheads="1"/>
        </xdr:cNvSpPr>
      </xdr:nvSpPr>
      <xdr:spPr bwMode="auto">
        <a:xfrm>
          <a:off x="10896600" y="409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10" name="Text Box 53">
          <a:extLst>
            <a:ext uri="{FF2B5EF4-FFF2-40B4-BE49-F238E27FC236}">
              <a16:creationId xmlns:a16="http://schemas.microsoft.com/office/drawing/2014/main" id="{73FAD1FA-5EDB-4EF6-859F-F7AE403DD646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id="{7342AEC9-16E4-442E-AB7A-E5B1F53990B8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8</xdr:col>
      <xdr:colOff>1333500</xdr:colOff>
      <xdr:row>2</xdr:row>
      <xdr:rowOff>0</xdr:rowOff>
    </xdr:from>
    <xdr:to>
      <xdr:col>8</xdr:col>
      <xdr:colOff>1247775</xdr:colOff>
      <xdr:row>2</xdr:row>
      <xdr:rowOff>0</xdr:rowOff>
    </xdr:to>
    <xdr:sp macro="" textlink="">
      <xdr:nvSpPr>
        <xdr:cNvPr id="12" name="Rectangle 55">
          <a:extLst>
            <a:ext uri="{FF2B5EF4-FFF2-40B4-BE49-F238E27FC236}">
              <a16:creationId xmlns:a16="http://schemas.microsoft.com/office/drawing/2014/main" id="{C82B5B32-C1D0-4C16-9930-6D16A2AFB503}"/>
            </a:ext>
          </a:extLst>
        </xdr:cNvPr>
        <xdr:cNvSpPr>
          <a:spLocks noChangeArrowheads="1"/>
        </xdr:cNvSpPr>
      </xdr:nvSpPr>
      <xdr:spPr bwMode="auto">
        <a:xfrm>
          <a:off x="10896600" y="409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13" name="Text Box 56">
          <a:extLst>
            <a:ext uri="{FF2B5EF4-FFF2-40B4-BE49-F238E27FC236}">
              <a16:creationId xmlns:a16="http://schemas.microsoft.com/office/drawing/2014/main" id="{7604E500-5C94-4063-94AE-ACF9108BB574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14" name="Text Box 57">
          <a:extLst>
            <a:ext uri="{FF2B5EF4-FFF2-40B4-BE49-F238E27FC236}">
              <a16:creationId xmlns:a16="http://schemas.microsoft.com/office/drawing/2014/main" id="{360E6360-57F2-4853-BE12-6B96502F9B13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257175</xdr:colOff>
      <xdr:row>2</xdr:row>
      <xdr:rowOff>0</xdr:rowOff>
    </xdr:from>
    <xdr:to>
      <xdr:col>9</xdr:col>
      <xdr:colOff>504825</xdr:colOff>
      <xdr:row>2</xdr:row>
      <xdr:rowOff>0</xdr:rowOff>
    </xdr:to>
    <xdr:sp macro="" textlink="">
      <xdr:nvSpPr>
        <xdr:cNvPr id="15" name="Rectangle 58">
          <a:extLst>
            <a:ext uri="{FF2B5EF4-FFF2-40B4-BE49-F238E27FC236}">
              <a16:creationId xmlns:a16="http://schemas.microsoft.com/office/drawing/2014/main" id="{EFF256BD-3308-42BC-B5CD-DCA36B5F2A0E}"/>
            </a:ext>
          </a:extLst>
        </xdr:cNvPr>
        <xdr:cNvSpPr>
          <a:spLocks noChangeArrowheads="1"/>
        </xdr:cNvSpPr>
      </xdr:nvSpPr>
      <xdr:spPr bwMode="auto">
        <a:xfrm>
          <a:off x="11153775" y="409575"/>
          <a:ext cx="2476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16" name="Text Box 59">
          <a:extLst>
            <a:ext uri="{FF2B5EF4-FFF2-40B4-BE49-F238E27FC236}">
              <a16:creationId xmlns:a16="http://schemas.microsoft.com/office/drawing/2014/main" id="{DDB97CCC-1E10-4DD7-AF4F-5ED8B00031A9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17" name="Text Box 61">
          <a:extLst>
            <a:ext uri="{FF2B5EF4-FFF2-40B4-BE49-F238E27FC236}">
              <a16:creationId xmlns:a16="http://schemas.microsoft.com/office/drawing/2014/main" id="{D6141F71-2360-4CD0-8D1F-36885AF379CC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18" name="Text Box 62">
          <a:extLst>
            <a:ext uri="{FF2B5EF4-FFF2-40B4-BE49-F238E27FC236}">
              <a16:creationId xmlns:a16="http://schemas.microsoft.com/office/drawing/2014/main" id="{FAB16B8F-92E1-44E6-9909-C73190101295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19" name="Text Box 73">
          <a:extLst>
            <a:ext uri="{FF2B5EF4-FFF2-40B4-BE49-F238E27FC236}">
              <a16:creationId xmlns:a16="http://schemas.microsoft.com/office/drawing/2014/main" id="{F317D2FC-0750-4D3D-9D38-FB532AECDB67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8</xdr:col>
      <xdr:colOff>457200</xdr:colOff>
      <xdr:row>2</xdr:row>
      <xdr:rowOff>0</xdr:rowOff>
    </xdr:from>
    <xdr:to>
      <xdr:col>8</xdr:col>
      <xdr:colOff>714375</xdr:colOff>
      <xdr:row>2</xdr:row>
      <xdr:rowOff>0</xdr:rowOff>
    </xdr:to>
    <xdr:sp macro="" textlink="">
      <xdr:nvSpPr>
        <xdr:cNvPr id="20" name="Text Box 74">
          <a:extLst>
            <a:ext uri="{FF2B5EF4-FFF2-40B4-BE49-F238E27FC236}">
              <a16:creationId xmlns:a16="http://schemas.microsoft.com/office/drawing/2014/main" id="{00390699-3387-4F9E-B54B-AFC26A3A0AF7}"/>
            </a:ext>
          </a:extLst>
        </xdr:cNvPr>
        <xdr:cNvSpPr txBox="1">
          <a:spLocks noChangeArrowheads="1"/>
        </xdr:cNvSpPr>
      </xdr:nvSpPr>
      <xdr:spPr bwMode="auto">
        <a:xfrm>
          <a:off x="10125075" y="409575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21" name="Text Box 75">
          <a:extLst>
            <a:ext uri="{FF2B5EF4-FFF2-40B4-BE49-F238E27FC236}">
              <a16:creationId xmlns:a16="http://schemas.microsoft.com/office/drawing/2014/main" id="{184CEDAB-8914-42C7-81E4-FCC4042466C4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22" name="Text Box 80">
          <a:extLst>
            <a:ext uri="{FF2B5EF4-FFF2-40B4-BE49-F238E27FC236}">
              <a16:creationId xmlns:a16="http://schemas.microsoft.com/office/drawing/2014/main" id="{DD8E22CD-B425-4DC7-BF2F-20D35FEDF3C4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23" name="Text Box 81">
          <a:extLst>
            <a:ext uri="{FF2B5EF4-FFF2-40B4-BE49-F238E27FC236}">
              <a16:creationId xmlns:a16="http://schemas.microsoft.com/office/drawing/2014/main" id="{8BC86F15-E47A-4862-A707-845D096EF3E6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24" name="Text Box 82">
          <a:extLst>
            <a:ext uri="{FF2B5EF4-FFF2-40B4-BE49-F238E27FC236}">
              <a16:creationId xmlns:a16="http://schemas.microsoft.com/office/drawing/2014/main" id="{8E458B63-9477-4969-A131-A3791952AC7B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25" name="Text Box 83">
          <a:extLst>
            <a:ext uri="{FF2B5EF4-FFF2-40B4-BE49-F238E27FC236}">
              <a16:creationId xmlns:a16="http://schemas.microsoft.com/office/drawing/2014/main" id="{918D2369-5BF5-4B99-B640-FD46CB383AE6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26" name="Text Box 84">
          <a:extLst>
            <a:ext uri="{FF2B5EF4-FFF2-40B4-BE49-F238E27FC236}">
              <a16:creationId xmlns:a16="http://schemas.microsoft.com/office/drawing/2014/main" id="{7360CAF2-D099-4954-91BE-7307911163C0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95250</xdr:colOff>
      <xdr:row>2</xdr:row>
      <xdr:rowOff>51054</xdr:rowOff>
    </xdr:to>
    <xdr:sp macro="" textlink="">
      <xdr:nvSpPr>
        <xdr:cNvPr id="27" name="Text Box 85">
          <a:extLst>
            <a:ext uri="{FF2B5EF4-FFF2-40B4-BE49-F238E27FC236}">
              <a16:creationId xmlns:a16="http://schemas.microsoft.com/office/drawing/2014/main" id="{B2DB2495-27CD-42A0-8845-02168DAD179C}"/>
            </a:ext>
          </a:extLst>
        </xdr:cNvPr>
        <xdr:cNvSpPr txBox="1">
          <a:spLocks noChangeArrowheads="1"/>
        </xdr:cNvSpPr>
      </xdr:nvSpPr>
      <xdr:spPr bwMode="auto">
        <a:xfrm>
          <a:off x="17192625" y="409575"/>
          <a:ext cx="95250" cy="510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514350</xdr:colOff>
      <xdr:row>2</xdr:row>
      <xdr:rowOff>0</xdr:rowOff>
    </xdr:from>
    <xdr:to>
      <xdr:col>9</xdr:col>
      <xdr:colOff>800100</xdr:colOff>
      <xdr:row>2</xdr:row>
      <xdr:rowOff>0</xdr:rowOff>
    </xdr:to>
    <xdr:sp macro="" textlink="">
      <xdr:nvSpPr>
        <xdr:cNvPr id="28" name="Rectangle 129">
          <a:extLst>
            <a:ext uri="{FF2B5EF4-FFF2-40B4-BE49-F238E27FC236}">
              <a16:creationId xmlns:a16="http://schemas.microsoft.com/office/drawing/2014/main" id="{9C1A6A74-EA87-4D7A-B828-C88DBF2DF02F}"/>
            </a:ext>
          </a:extLst>
        </xdr:cNvPr>
        <xdr:cNvSpPr>
          <a:spLocks noChangeArrowheads="1"/>
        </xdr:cNvSpPr>
      </xdr:nvSpPr>
      <xdr:spPr bwMode="auto">
        <a:xfrm>
          <a:off x="11410950" y="409575"/>
          <a:ext cx="285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>
    <xdr:from>
      <xdr:col>8</xdr:col>
      <xdr:colOff>609600</xdr:colOff>
      <xdr:row>2</xdr:row>
      <xdr:rowOff>0</xdr:rowOff>
    </xdr:from>
    <xdr:to>
      <xdr:col>8</xdr:col>
      <xdr:colOff>895350</xdr:colOff>
      <xdr:row>2</xdr:row>
      <xdr:rowOff>0</xdr:rowOff>
    </xdr:to>
    <xdr:sp macro="" textlink="">
      <xdr:nvSpPr>
        <xdr:cNvPr id="29" name="Rectangle 130">
          <a:extLst>
            <a:ext uri="{FF2B5EF4-FFF2-40B4-BE49-F238E27FC236}">
              <a16:creationId xmlns:a16="http://schemas.microsoft.com/office/drawing/2014/main" id="{98298063-014B-4F2F-8D4B-DF7F38A6D2D2}"/>
            </a:ext>
          </a:extLst>
        </xdr:cNvPr>
        <xdr:cNvSpPr>
          <a:spLocks noChangeArrowheads="1"/>
        </xdr:cNvSpPr>
      </xdr:nvSpPr>
      <xdr:spPr bwMode="auto">
        <a:xfrm>
          <a:off x="10277475" y="409575"/>
          <a:ext cx="285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 editAs="absolute">
    <xdr:from>
      <xdr:col>2</xdr:col>
      <xdr:colOff>59228</xdr:colOff>
      <xdr:row>0</xdr:row>
      <xdr:rowOff>69635</xdr:rowOff>
    </xdr:from>
    <xdr:to>
      <xdr:col>2</xdr:col>
      <xdr:colOff>706770</xdr:colOff>
      <xdr:row>1</xdr:row>
      <xdr:rowOff>2400</xdr:rowOff>
    </xdr:to>
    <xdr:sp macro="" textlink="">
      <xdr:nvSpPr>
        <xdr:cNvPr id="31" name="Bisel 3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A709F7-DBFA-4AA1-8075-816C1882834E}"/>
            </a:ext>
          </a:extLst>
        </xdr:cNvPr>
        <xdr:cNvSpPr/>
      </xdr:nvSpPr>
      <xdr:spPr>
        <a:xfrm>
          <a:off x="1554653" y="69635"/>
          <a:ext cx="647542" cy="285190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 editAs="absolute">
    <xdr:from>
      <xdr:col>16</xdr:col>
      <xdr:colOff>36954</xdr:colOff>
      <xdr:row>0</xdr:row>
      <xdr:rowOff>0</xdr:rowOff>
    </xdr:from>
    <xdr:to>
      <xdr:col>16</xdr:col>
      <xdr:colOff>38333</xdr:colOff>
      <xdr:row>0</xdr:row>
      <xdr:rowOff>280147</xdr:rowOff>
    </xdr:to>
    <xdr:sp macro="" textlink="">
      <xdr:nvSpPr>
        <xdr:cNvPr id="33" name="Bisel 3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862BBE-6CD8-459D-9CEF-708942C6F1EC}"/>
            </a:ext>
          </a:extLst>
        </xdr:cNvPr>
        <xdr:cNvSpPr/>
      </xdr:nvSpPr>
      <xdr:spPr>
        <a:xfrm>
          <a:off x="18356704" y="0"/>
          <a:ext cx="1379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85725</xdr:colOff>
      <xdr:row>0</xdr:row>
      <xdr:rowOff>85725</xdr:rowOff>
    </xdr:from>
    <xdr:to>
      <xdr:col>1</xdr:col>
      <xdr:colOff>742950</xdr:colOff>
      <xdr:row>2</xdr:row>
      <xdr:rowOff>66675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9D1F50-05A4-4A9F-8E30-2C91D7DA6C52}"/>
            </a:ext>
          </a:extLst>
        </xdr:cNvPr>
        <xdr:cNvSpPr/>
      </xdr:nvSpPr>
      <xdr:spPr>
        <a:xfrm>
          <a:off x="342900" y="85725"/>
          <a:ext cx="657225" cy="304800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</xdr:colOff>
      <xdr:row>2</xdr:row>
      <xdr:rowOff>142875</xdr:rowOff>
    </xdr:from>
    <xdr:to>
      <xdr:col>0</xdr:col>
      <xdr:colOff>695325</xdr:colOff>
      <xdr:row>3</xdr:row>
      <xdr:rowOff>285750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691F74-3828-4C0E-9215-90DA36BDF05B}"/>
            </a:ext>
          </a:extLst>
        </xdr:cNvPr>
        <xdr:cNvSpPr/>
      </xdr:nvSpPr>
      <xdr:spPr>
        <a:xfrm>
          <a:off x="38100" y="504825"/>
          <a:ext cx="657225" cy="304800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381000</xdr:colOff>
      <xdr:row>2</xdr:row>
      <xdr:rowOff>47625</xdr:rowOff>
    </xdr:from>
    <xdr:to>
      <xdr:col>1</xdr:col>
      <xdr:colOff>647700</xdr:colOff>
      <xdr:row>5</xdr:row>
      <xdr:rowOff>0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81000" y="47625"/>
          <a:ext cx="657225" cy="304800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9525</xdr:colOff>
      <xdr:row>10</xdr:row>
      <xdr:rowOff>219076</xdr:rowOff>
    </xdr:from>
    <xdr:to>
      <xdr:col>7</xdr:col>
      <xdr:colOff>57150</xdr:colOff>
      <xdr:row>12</xdr:row>
      <xdr:rowOff>57151</xdr:rowOff>
    </xdr:to>
    <xdr:grpSp>
      <xdr:nvGrpSpPr>
        <xdr:cNvPr id="20" name="Grupo 1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912011B-A93F-44C9-99D2-DF745614DF3F}"/>
            </a:ext>
          </a:extLst>
        </xdr:cNvPr>
        <xdr:cNvGrpSpPr/>
      </xdr:nvGrpSpPr>
      <xdr:grpSpPr>
        <a:xfrm>
          <a:off x="7467600" y="1800226"/>
          <a:ext cx="1628775" cy="419100"/>
          <a:chOff x="7467600" y="1800226"/>
          <a:chExt cx="1190625" cy="419100"/>
        </a:xfrm>
      </xdr:grpSpPr>
      <xdr:pic>
        <xdr:nvPicPr>
          <xdr:cNvPr id="9" name="Gráfico 8">
            <a:extLst>
              <a:ext uri="{FF2B5EF4-FFF2-40B4-BE49-F238E27FC236}">
                <a16:creationId xmlns:a16="http://schemas.microsoft.com/office/drawing/2014/main" id="{D131B14C-2761-4EBE-93A3-C66F64B70F2E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18" name="Rectángulo: esquinas redondeadas 17">
            <a:extLst>
              <a:ext uri="{FF2B5EF4-FFF2-40B4-BE49-F238E27FC236}">
                <a16:creationId xmlns:a16="http://schemas.microsoft.com/office/drawing/2014/main" id="{7C3E92A8-5F62-44F7-95C8-8DC1C0F59ED9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361950</xdr:colOff>
      <xdr:row>2</xdr:row>
      <xdr:rowOff>38100</xdr:rowOff>
    </xdr:from>
    <xdr:to>
      <xdr:col>1</xdr:col>
      <xdr:colOff>610162</xdr:colOff>
      <xdr:row>5</xdr:row>
      <xdr:rowOff>3922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61950" y="38100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38100</xdr:colOff>
      <xdr:row>10</xdr:row>
      <xdr:rowOff>238125</xdr:rowOff>
    </xdr:from>
    <xdr:to>
      <xdr:col>6</xdr:col>
      <xdr:colOff>180975</xdr:colOff>
      <xdr:row>12</xdr:row>
      <xdr:rowOff>76200</xdr:rowOff>
    </xdr:to>
    <xdr:grpSp>
      <xdr:nvGrpSpPr>
        <xdr:cNvPr id="8" name="Grupo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9F8CD4B-D64E-47B2-85FD-C44AC7110208}"/>
            </a:ext>
          </a:extLst>
        </xdr:cNvPr>
        <xdr:cNvGrpSpPr/>
      </xdr:nvGrpSpPr>
      <xdr:grpSpPr>
        <a:xfrm>
          <a:off x="7496175" y="1819275"/>
          <a:ext cx="1419225" cy="419100"/>
          <a:chOff x="7467600" y="1800226"/>
          <a:chExt cx="1190625" cy="419100"/>
        </a:xfrm>
      </xdr:grpSpPr>
      <xdr:pic>
        <xdr:nvPicPr>
          <xdr:cNvPr id="9" name="Gráfico 8">
            <a:extLst>
              <a:ext uri="{FF2B5EF4-FFF2-40B4-BE49-F238E27FC236}">
                <a16:creationId xmlns:a16="http://schemas.microsoft.com/office/drawing/2014/main" id="{1F34120D-D025-4B15-BA72-4A9360035731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10" name="Rectángulo: esquinas redondeadas 9">
            <a:extLst>
              <a:ext uri="{FF2B5EF4-FFF2-40B4-BE49-F238E27FC236}">
                <a16:creationId xmlns:a16="http://schemas.microsoft.com/office/drawing/2014/main" id="{57885ABE-8A34-41A4-8AFC-BEBA42D5FA1D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352425</xdr:colOff>
      <xdr:row>2</xdr:row>
      <xdr:rowOff>57150</xdr:rowOff>
    </xdr:from>
    <xdr:to>
      <xdr:col>1</xdr:col>
      <xdr:colOff>600637</xdr:colOff>
      <xdr:row>5</xdr:row>
      <xdr:rowOff>13447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52425" y="57150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47625</xdr:colOff>
      <xdr:row>10</xdr:row>
      <xdr:rowOff>219075</xdr:rowOff>
    </xdr:from>
    <xdr:to>
      <xdr:col>6</xdr:col>
      <xdr:colOff>190500</xdr:colOff>
      <xdr:row>12</xdr:row>
      <xdr:rowOff>57150</xdr:rowOff>
    </xdr:to>
    <xdr:grpSp>
      <xdr:nvGrpSpPr>
        <xdr:cNvPr id="12" name="Grupo 1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FA19EC7-2613-4FEC-8D2C-8E239020C342}"/>
            </a:ext>
          </a:extLst>
        </xdr:cNvPr>
        <xdr:cNvGrpSpPr/>
      </xdr:nvGrpSpPr>
      <xdr:grpSpPr>
        <a:xfrm>
          <a:off x="7505700" y="1800225"/>
          <a:ext cx="1419225" cy="419100"/>
          <a:chOff x="7467600" y="1800226"/>
          <a:chExt cx="1190625" cy="419100"/>
        </a:xfrm>
      </xdr:grpSpPr>
      <xdr:pic>
        <xdr:nvPicPr>
          <xdr:cNvPr id="13" name="Gráfico 12">
            <a:extLst>
              <a:ext uri="{FF2B5EF4-FFF2-40B4-BE49-F238E27FC236}">
                <a16:creationId xmlns:a16="http://schemas.microsoft.com/office/drawing/2014/main" id="{A466F94E-280A-4CB8-8AE8-5CECF44AD6E7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14" name="Rectángulo: esquinas redondeadas 13">
            <a:extLst>
              <a:ext uri="{FF2B5EF4-FFF2-40B4-BE49-F238E27FC236}">
                <a16:creationId xmlns:a16="http://schemas.microsoft.com/office/drawing/2014/main" id="{3018F23C-37DE-4435-8596-CDF360C088FA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180975</xdr:colOff>
      <xdr:row>2</xdr:row>
      <xdr:rowOff>66675</xdr:rowOff>
    </xdr:from>
    <xdr:to>
      <xdr:col>1</xdr:col>
      <xdr:colOff>429187</xdr:colOff>
      <xdr:row>5</xdr:row>
      <xdr:rowOff>13447</xdr:rowOff>
    </xdr:to>
    <xdr:sp macro="" textlink="">
      <xdr:nvSpPr>
        <xdr:cNvPr id="2" name="Bis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80975" y="66675"/>
          <a:ext cx="638737" cy="280147"/>
        </a:xfrm>
        <a:prstGeom prst="bevel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100" b="1"/>
            <a:t>INICIO</a:t>
          </a:r>
        </a:p>
      </xdr:txBody>
    </xdr:sp>
    <xdr:clientData fPrintsWithSheet="0"/>
  </xdr:twoCellAnchor>
  <xdr:twoCellAnchor>
    <xdr:from>
      <xdr:col>5</xdr:col>
      <xdr:colOff>19050</xdr:colOff>
      <xdr:row>10</xdr:row>
      <xdr:rowOff>238125</xdr:rowOff>
    </xdr:from>
    <xdr:to>
      <xdr:col>6</xdr:col>
      <xdr:colOff>161925</xdr:colOff>
      <xdr:row>12</xdr:row>
      <xdr:rowOff>76200</xdr:rowOff>
    </xdr:to>
    <xdr:grpSp>
      <xdr:nvGrpSpPr>
        <xdr:cNvPr id="6" name="Grupo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A5EA403-87DE-4FAB-9AA7-89531C598AF0}"/>
            </a:ext>
          </a:extLst>
        </xdr:cNvPr>
        <xdr:cNvGrpSpPr/>
      </xdr:nvGrpSpPr>
      <xdr:grpSpPr>
        <a:xfrm>
          <a:off x="7477125" y="1819275"/>
          <a:ext cx="1190625" cy="419100"/>
          <a:chOff x="7467600" y="1800226"/>
          <a:chExt cx="1190625" cy="419100"/>
        </a:xfrm>
      </xdr:grpSpPr>
      <xdr:pic>
        <xdr:nvPicPr>
          <xdr:cNvPr id="7" name="Gráfico 6">
            <a:extLst>
              <a:ext uri="{FF2B5EF4-FFF2-40B4-BE49-F238E27FC236}">
                <a16:creationId xmlns:a16="http://schemas.microsoft.com/office/drawing/2014/main" id="{B55E2FB9-1C9C-47A9-BFE9-120CDC08EFDC}"/>
              </a:ext>
              <a:ext uri="{C183D7F6-B498-43B3-948B-1728B52AA6E4}">
                <adec:decorative xmlns:adec="http://schemas.microsoft.com/office/drawing/2017/decorative" val="0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7467600" y="1800226"/>
            <a:ext cx="381000" cy="419100"/>
          </a:xfrm>
          <a:prstGeom prst="rect">
            <a:avLst/>
          </a:prstGeom>
        </xdr:spPr>
      </xdr:pic>
      <xdr:sp macro="" textlink="">
        <xdr:nvSpPr>
          <xdr:cNvPr id="8" name="Rectángulo: esquinas redondeadas 7">
            <a:extLst>
              <a:ext uri="{FF2B5EF4-FFF2-40B4-BE49-F238E27FC236}">
                <a16:creationId xmlns:a16="http://schemas.microsoft.com/office/drawing/2014/main" id="{01E1C797-CB64-439B-824D-704828DDB269}"/>
              </a:ext>
            </a:extLst>
          </xdr:cNvPr>
          <xdr:cNvSpPr/>
        </xdr:nvSpPr>
        <xdr:spPr>
          <a:xfrm>
            <a:off x="7839076" y="1905001"/>
            <a:ext cx="819149" cy="209550"/>
          </a:xfrm>
          <a:prstGeom prst="round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ctr"/>
            <a:r>
              <a:rPr lang="es-ES" sz="1000"/>
              <a:t>Ver reporte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5.xml"/><Relationship Id="rId4" Type="http://schemas.openxmlformats.org/officeDocument/2006/relationships/vmlDrawing" Target="../drawings/vmlDrawing5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6.xml"/><Relationship Id="rId4" Type="http://schemas.openxmlformats.org/officeDocument/2006/relationships/vmlDrawing" Target="../drawings/vmlDrawing6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7.xml"/><Relationship Id="rId4" Type="http://schemas.openxmlformats.org/officeDocument/2006/relationships/vmlDrawing" Target="../drawings/vmlDrawing7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8.xml"/><Relationship Id="rId4" Type="http://schemas.openxmlformats.org/officeDocument/2006/relationships/vmlDrawing" Target="../drawings/vmlDrawing8.v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9.xml"/><Relationship Id="rId4" Type="http://schemas.openxmlformats.org/officeDocument/2006/relationships/vmlDrawing" Target="../drawings/vmlDrawing9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10.xml"/><Relationship Id="rId4" Type="http://schemas.openxmlformats.org/officeDocument/2006/relationships/vmlDrawing" Target="../drawings/vmlDrawing10.v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11.xml"/><Relationship Id="rId4" Type="http://schemas.openxmlformats.org/officeDocument/2006/relationships/vmlDrawing" Target="../drawings/vmlDrawing11.v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12.xml"/><Relationship Id="rId4" Type="http://schemas.openxmlformats.org/officeDocument/2006/relationships/vmlDrawing" Target="../drawings/vmlDrawing1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monographs.iarc.fr/list-of-classifications/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BD696-F495-473E-9904-6DA5245ECCE5}">
  <dimension ref="A2:O60"/>
  <sheetViews>
    <sheetView workbookViewId="0">
      <selection activeCell="A5" sqref="A5"/>
    </sheetView>
  </sheetViews>
  <sheetFormatPr baseColWidth="10" defaultRowHeight="12.75" x14ac:dyDescent="0.2"/>
  <cols>
    <col min="5" max="5" width="28.42578125" bestFit="1" customWidth="1"/>
  </cols>
  <sheetData>
    <row r="2" spans="1:15" ht="36" x14ac:dyDescent="0.2">
      <c r="B2" s="103" t="s">
        <v>123</v>
      </c>
      <c r="C2" s="103" t="s">
        <v>124</v>
      </c>
      <c r="D2" s="103" t="s">
        <v>125</v>
      </c>
      <c r="E2" s="103" t="s">
        <v>128</v>
      </c>
      <c r="F2" s="103" t="s">
        <v>42</v>
      </c>
      <c r="G2" s="103" t="s">
        <v>171</v>
      </c>
      <c r="I2" s="100" t="s">
        <v>162</v>
      </c>
      <c r="J2" s="100" t="s">
        <v>163</v>
      </c>
      <c r="K2" s="100" t="s">
        <v>164</v>
      </c>
      <c r="L2" s="100" t="s">
        <v>165</v>
      </c>
      <c r="M2" s="100" t="s">
        <v>166</v>
      </c>
      <c r="N2" s="100" t="s">
        <v>167</v>
      </c>
      <c r="O2" s="99" t="s">
        <v>168</v>
      </c>
    </row>
    <row r="3" spans="1:15" ht="140.25" x14ac:dyDescent="0.2">
      <c r="A3" t="s">
        <v>397</v>
      </c>
      <c r="B3" t="s">
        <v>118</v>
      </c>
      <c r="C3" t="s">
        <v>119</v>
      </c>
      <c r="D3">
        <v>1</v>
      </c>
      <c r="E3" t="s">
        <v>154</v>
      </c>
      <c r="F3" t="s">
        <v>129</v>
      </c>
      <c r="G3" t="s">
        <v>172</v>
      </c>
      <c r="I3" s="101" t="s">
        <v>175</v>
      </c>
      <c r="J3" s="102" t="s">
        <v>203</v>
      </c>
      <c r="K3" s="101" t="s">
        <v>232</v>
      </c>
      <c r="L3" s="101" t="s">
        <v>310</v>
      </c>
      <c r="M3" s="101" t="s">
        <v>321</v>
      </c>
      <c r="N3" s="101" t="s">
        <v>335</v>
      </c>
      <c r="O3" t="s">
        <v>352</v>
      </c>
    </row>
    <row r="4" spans="1:15" ht="63.75" x14ac:dyDescent="0.2">
      <c r="A4" t="s">
        <v>398</v>
      </c>
      <c r="B4" t="s">
        <v>113</v>
      </c>
      <c r="C4" t="s">
        <v>120</v>
      </c>
      <c r="D4" t="s">
        <v>126</v>
      </c>
      <c r="F4" t="s">
        <v>130</v>
      </c>
      <c r="G4" t="s">
        <v>173</v>
      </c>
      <c r="I4" s="101" t="s">
        <v>176</v>
      </c>
      <c r="J4" s="101" t="s">
        <v>204</v>
      </c>
      <c r="K4" s="101" t="s">
        <v>233</v>
      </c>
      <c r="L4" s="101" t="s">
        <v>311</v>
      </c>
      <c r="M4" s="101" t="s">
        <v>322</v>
      </c>
      <c r="N4" s="101" t="s">
        <v>336</v>
      </c>
      <c r="O4" t="s">
        <v>353</v>
      </c>
    </row>
    <row r="5" spans="1:15" ht="89.25" x14ac:dyDescent="0.2">
      <c r="C5" t="s">
        <v>121</v>
      </c>
      <c r="D5" t="s">
        <v>127</v>
      </c>
      <c r="E5" t="s">
        <v>131</v>
      </c>
      <c r="I5" s="101" t="s">
        <v>177</v>
      </c>
      <c r="J5" s="101" t="s">
        <v>205</v>
      </c>
      <c r="K5" s="101" t="s">
        <v>234</v>
      </c>
      <c r="L5" s="101" t="s">
        <v>312</v>
      </c>
      <c r="M5" s="101" t="s">
        <v>323</v>
      </c>
      <c r="N5" s="101" t="s">
        <v>337</v>
      </c>
      <c r="O5" t="s">
        <v>354</v>
      </c>
    </row>
    <row r="6" spans="1:15" ht="114.75" x14ac:dyDescent="0.2">
      <c r="C6" t="s">
        <v>122</v>
      </c>
      <c r="D6">
        <v>3</v>
      </c>
      <c r="E6" t="s">
        <v>132</v>
      </c>
      <c r="I6" s="101" t="s">
        <v>178</v>
      </c>
      <c r="J6" s="101" t="s">
        <v>206</v>
      </c>
      <c r="K6" s="101" t="s">
        <v>235</v>
      </c>
      <c r="L6" s="101" t="s">
        <v>313</v>
      </c>
      <c r="M6" s="101" t="s">
        <v>324</v>
      </c>
      <c r="N6" s="101" t="s">
        <v>338</v>
      </c>
      <c r="O6" t="s">
        <v>355</v>
      </c>
    </row>
    <row r="7" spans="1:15" ht="102" x14ac:dyDescent="0.2">
      <c r="E7" t="s">
        <v>133</v>
      </c>
      <c r="I7" s="101" t="s">
        <v>179</v>
      </c>
      <c r="J7" s="101" t="s">
        <v>207</v>
      </c>
      <c r="K7" s="101" t="s">
        <v>236</v>
      </c>
      <c r="L7" s="101" t="s">
        <v>314</v>
      </c>
      <c r="M7" s="101" t="s">
        <v>325</v>
      </c>
      <c r="N7" s="101" t="s">
        <v>339</v>
      </c>
      <c r="O7" t="s">
        <v>356</v>
      </c>
    </row>
    <row r="8" spans="1:15" ht="76.5" x14ac:dyDescent="0.2">
      <c r="E8" t="s">
        <v>134</v>
      </c>
      <c r="I8" s="101" t="s">
        <v>180</v>
      </c>
      <c r="J8" s="101" t="s">
        <v>282</v>
      </c>
      <c r="K8" s="101" t="s">
        <v>237</v>
      </c>
      <c r="L8" s="101" t="s">
        <v>315</v>
      </c>
      <c r="M8" s="101" t="s">
        <v>326</v>
      </c>
      <c r="N8" s="101" t="s">
        <v>340</v>
      </c>
      <c r="O8" t="s">
        <v>357</v>
      </c>
    </row>
    <row r="9" spans="1:15" ht="127.5" x14ac:dyDescent="0.2">
      <c r="E9" t="s">
        <v>135</v>
      </c>
      <c r="I9" s="101" t="s">
        <v>181</v>
      </c>
      <c r="J9" s="101" t="s">
        <v>208</v>
      </c>
      <c r="K9" s="101" t="s">
        <v>238</v>
      </c>
      <c r="L9" s="101" t="s">
        <v>316</v>
      </c>
      <c r="M9" s="101" t="s">
        <v>327</v>
      </c>
      <c r="N9" s="101" t="s">
        <v>341</v>
      </c>
      <c r="O9" t="s">
        <v>358</v>
      </c>
    </row>
    <row r="10" spans="1:15" ht="114.75" x14ac:dyDescent="0.2">
      <c r="E10" t="s">
        <v>136</v>
      </c>
      <c r="I10" s="101" t="s">
        <v>182</v>
      </c>
      <c r="J10" s="101" t="s">
        <v>209</v>
      </c>
      <c r="K10" s="101" t="s">
        <v>239</v>
      </c>
      <c r="L10" s="101" t="s">
        <v>317</v>
      </c>
      <c r="M10" s="101" t="s">
        <v>328</v>
      </c>
      <c r="N10" s="101" t="s">
        <v>342</v>
      </c>
      <c r="O10" t="s">
        <v>359</v>
      </c>
    </row>
    <row r="11" spans="1:15" ht="127.5" x14ac:dyDescent="0.2">
      <c r="E11" t="s">
        <v>137</v>
      </c>
      <c r="I11" s="101" t="s">
        <v>183</v>
      </c>
      <c r="J11" s="101" t="s">
        <v>210</v>
      </c>
      <c r="K11" s="101" t="s">
        <v>240</v>
      </c>
      <c r="L11" s="101" t="s">
        <v>318</v>
      </c>
      <c r="M11" s="101" t="s">
        <v>329</v>
      </c>
      <c r="N11" s="101" t="s">
        <v>343</v>
      </c>
      <c r="O11" t="s">
        <v>360</v>
      </c>
    </row>
    <row r="12" spans="1:15" ht="102" x14ac:dyDescent="0.2">
      <c r="E12" t="s">
        <v>138</v>
      </c>
      <c r="I12" s="101" t="s">
        <v>184</v>
      </c>
      <c r="J12" s="101" t="s">
        <v>211</v>
      </c>
      <c r="K12" s="101" t="s">
        <v>241</v>
      </c>
      <c r="L12" s="101" t="s">
        <v>319</v>
      </c>
      <c r="M12" s="101" t="s">
        <v>330</v>
      </c>
      <c r="N12" s="101" t="s">
        <v>344</v>
      </c>
      <c r="O12" t="s">
        <v>361</v>
      </c>
    </row>
    <row r="13" spans="1:15" ht="127.5" x14ac:dyDescent="0.2">
      <c r="E13" t="s">
        <v>139</v>
      </c>
      <c r="I13" s="101" t="s">
        <v>185</v>
      </c>
      <c r="J13" s="101" t="s">
        <v>212</v>
      </c>
      <c r="K13" s="101" t="s">
        <v>242</v>
      </c>
      <c r="L13" s="101" t="s">
        <v>320</v>
      </c>
      <c r="M13" s="101" t="s">
        <v>331</v>
      </c>
      <c r="N13" s="101" t="s">
        <v>345</v>
      </c>
      <c r="O13" t="s">
        <v>362</v>
      </c>
    </row>
    <row r="14" spans="1:15" ht="63.75" x14ac:dyDescent="0.2">
      <c r="E14" t="s">
        <v>140</v>
      </c>
      <c r="I14" s="101" t="s">
        <v>186</v>
      </c>
      <c r="J14" s="101" t="s">
        <v>213</v>
      </c>
      <c r="K14" s="101" t="s">
        <v>243</v>
      </c>
      <c r="M14" s="101" t="s">
        <v>332</v>
      </c>
      <c r="N14" s="101" t="s">
        <v>346</v>
      </c>
      <c r="O14" t="s">
        <v>363</v>
      </c>
    </row>
    <row r="15" spans="1:15" ht="76.5" x14ac:dyDescent="0.2">
      <c r="E15" t="s">
        <v>141</v>
      </c>
      <c r="I15" s="101" t="s">
        <v>187</v>
      </c>
      <c r="J15" s="101" t="s">
        <v>214</v>
      </c>
      <c r="K15" s="101" t="s">
        <v>244</v>
      </c>
      <c r="M15" s="101" t="s">
        <v>333</v>
      </c>
      <c r="N15" s="101" t="s">
        <v>347</v>
      </c>
      <c r="O15" t="s">
        <v>364</v>
      </c>
    </row>
    <row r="16" spans="1:15" ht="114.75" x14ac:dyDescent="0.2">
      <c r="E16" t="s">
        <v>142</v>
      </c>
      <c r="I16" s="101" t="s">
        <v>188</v>
      </c>
      <c r="J16" s="101" t="s">
        <v>215</v>
      </c>
      <c r="K16" s="101" t="s">
        <v>245</v>
      </c>
      <c r="M16" s="101" t="s">
        <v>334</v>
      </c>
      <c r="N16" s="101" t="s">
        <v>348</v>
      </c>
      <c r="O16" t="s">
        <v>365</v>
      </c>
    </row>
    <row r="17" spans="5:15" ht="89.25" x14ac:dyDescent="0.2">
      <c r="E17" t="s">
        <v>143</v>
      </c>
      <c r="I17" s="101" t="s">
        <v>189</v>
      </c>
      <c r="J17" s="101" t="s">
        <v>216</v>
      </c>
      <c r="K17" s="101" t="s">
        <v>246</v>
      </c>
      <c r="N17" s="101" t="s">
        <v>349</v>
      </c>
      <c r="O17" t="s">
        <v>366</v>
      </c>
    </row>
    <row r="18" spans="5:15" ht="127.5" x14ac:dyDescent="0.2">
      <c r="E18" t="s">
        <v>144</v>
      </c>
      <c r="I18" s="101" t="s">
        <v>190</v>
      </c>
      <c r="J18" s="102" t="s">
        <v>217</v>
      </c>
      <c r="K18" s="101" t="s">
        <v>247</v>
      </c>
      <c r="N18" s="101" t="s">
        <v>350</v>
      </c>
      <c r="O18" t="s">
        <v>367</v>
      </c>
    </row>
    <row r="19" spans="5:15" ht="76.5" x14ac:dyDescent="0.2">
      <c r="E19" t="s">
        <v>145</v>
      </c>
      <c r="I19" s="101" t="s">
        <v>191</v>
      </c>
      <c r="J19" s="102" t="s">
        <v>218</v>
      </c>
      <c r="K19" s="101" t="s">
        <v>248</v>
      </c>
      <c r="N19" s="101" t="s">
        <v>351</v>
      </c>
      <c r="O19" t="s">
        <v>368</v>
      </c>
    </row>
    <row r="20" spans="5:15" ht="127.5" x14ac:dyDescent="0.2">
      <c r="E20" t="s">
        <v>146</v>
      </c>
      <c r="I20" s="101" t="s">
        <v>192</v>
      </c>
      <c r="J20" s="101" t="s">
        <v>219</v>
      </c>
      <c r="K20" s="101" t="s">
        <v>249</v>
      </c>
      <c r="O20" t="s">
        <v>369</v>
      </c>
    </row>
    <row r="21" spans="5:15" ht="114.75" x14ac:dyDescent="0.2">
      <c r="E21" t="s">
        <v>147</v>
      </c>
      <c r="I21" s="101" t="s">
        <v>193</v>
      </c>
      <c r="J21" s="101" t="s">
        <v>220</v>
      </c>
      <c r="K21" s="101" t="s">
        <v>250</v>
      </c>
      <c r="O21" t="s">
        <v>370</v>
      </c>
    </row>
    <row r="22" spans="5:15" ht="89.25" x14ac:dyDescent="0.2">
      <c r="E22" t="s">
        <v>148</v>
      </c>
      <c r="I22" s="101" t="s">
        <v>194</v>
      </c>
      <c r="J22" s="101" t="s">
        <v>221</v>
      </c>
      <c r="K22" s="101" t="s">
        <v>251</v>
      </c>
      <c r="O22" t="s">
        <v>371</v>
      </c>
    </row>
    <row r="23" spans="5:15" ht="127.5" x14ac:dyDescent="0.2">
      <c r="E23" t="s">
        <v>149</v>
      </c>
      <c r="I23" s="101" t="s">
        <v>195</v>
      </c>
      <c r="J23" s="101" t="s">
        <v>222</v>
      </c>
      <c r="K23" s="101" t="s">
        <v>252</v>
      </c>
      <c r="O23" t="s">
        <v>372</v>
      </c>
    </row>
    <row r="24" spans="5:15" ht="63.75" x14ac:dyDescent="0.2">
      <c r="E24" t="s">
        <v>150</v>
      </c>
      <c r="I24" s="101" t="s">
        <v>196</v>
      </c>
      <c r="J24" s="101" t="s">
        <v>223</v>
      </c>
      <c r="K24" s="101" t="s">
        <v>253</v>
      </c>
      <c r="O24" t="s">
        <v>373</v>
      </c>
    </row>
    <row r="25" spans="5:15" ht="153" x14ac:dyDescent="0.2">
      <c r="E25" t="s">
        <v>151</v>
      </c>
      <c r="I25" s="101" t="s">
        <v>197</v>
      </c>
      <c r="J25" s="101" t="s">
        <v>224</v>
      </c>
      <c r="K25" s="101" t="s">
        <v>254</v>
      </c>
      <c r="O25" t="s">
        <v>374</v>
      </c>
    </row>
    <row r="26" spans="5:15" ht="102" x14ac:dyDescent="0.2">
      <c r="E26" t="s">
        <v>152</v>
      </c>
      <c r="I26" s="101" t="s">
        <v>198</v>
      </c>
      <c r="J26" s="101" t="s">
        <v>225</v>
      </c>
      <c r="K26" s="101" t="s">
        <v>255</v>
      </c>
      <c r="O26" t="s">
        <v>375</v>
      </c>
    </row>
    <row r="27" spans="5:15" ht="102" x14ac:dyDescent="0.2">
      <c r="E27" t="s">
        <v>153</v>
      </c>
      <c r="I27" s="101" t="s">
        <v>199</v>
      </c>
      <c r="J27" s="101" t="s">
        <v>226</v>
      </c>
      <c r="K27" s="101" t="s">
        <v>256</v>
      </c>
      <c r="O27" t="s">
        <v>376</v>
      </c>
    </row>
    <row r="28" spans="5:15" ht="114.75" x14ac:dyDescent="0.2">
      <c r="I28" s="101" t="s">
        <v>200</v>
      </c>
      <c r="J28" s="101" t="s">
        <v>227</v>
      </c>
      <c r="K28" s="101" t="s">
        <v>257</v>
      </c>
      <c r="O28" t="s">
        <v>377</v>
      </c>
    </row>
    <row r="29" spans="5:15" ht="102" x14ac:dyDescent="0.2">
      <c r="I29" s="101" t="s">
        <v>201</v>
      </c>
      <c r="J29" s="101" t="s">
        <v>228</v>
      </c>
      <c r="K29" s="101" t="s">
        <v>258</v>
      </c>
      <c r="O29" t="s">
        <v>378</v>
      </c>
    </row>
    <row r="30" spans="5:15" ht="76.5" x14ac:dyDescent="0.2">
      <c r="I30" s="101" t="s">
        <v>202</v>
      </c>
      <c r="J30" s="102" t="s">
        <v>229</v>
      </c>
      <c r="K30" s="101" t="s">
        <v>259</v>
      </c>
      <c r="O30" t="s">
        <v>379</v>
      </c>
    </row>
    <row r="31" spans="5:15" ht="51" x14ac:dyDescent="0.2">
      <c r="J31" s="101" t="s">
        <v>230</v>
      </c>
      <c r="K31" s="101" t="s">
        <v>260</v>
      </c>
      <c r="O31" t="s">
        <v>380</v>
      </c>
    </row>
    <row r="32" spans="5:15" ht="76.5" x14ac:dyDescent="0.2">
      <c r="J32" s="101" t="s">
        <v>231</v>
      </c>
      <c r="K32" s="101" t="s">
        <v>261</v>
      </c>
      <c r="O32" t="s">
        <v>381</v>
      </c>
    </row>
    <row r="33" spans="10:15" x14ac:dyDescent="0.2">
      <c r="J33" s="101"/>
      <c r="K33" s="101"/>
      <c r="O33" t="s">
        <v>382</v>
      </c>
    </row>
    <row r="34" spans="10:15" ht="216.75" x14ac:dyDescent="0.2">
      <c r="J34" s="101" t="s">
        <v>283</v>
      </c>
      <c r="K34" s="101" t="s">
        <v>262</v>
      </c>
      <c r="O34" t="s">
        <v>383</v>
      </c>
    </row>
    <row r="35" spans="10:15" ht="178.5" x14ac:dyDescent="0.2">
      <c r="J35" s="101" t="s">
        <v>284</v>
      </c>
      <c r="K35" s="101" t="s">
        <v>263</v>
      </c>
      <c r="O35" t="s">
        <v>384</v>
      </c>
    </row>
    <row r="36" spans="10:15" ht="114.75" x14ac:dyDescent="0.2">
      <c r="J36" s="101" t="s">
        <v>285</v>
      </c>
      <c r="K36" s="101" t="s">
        <v>264</v>
      </c>
      <c r="O36" t="s">
        <v>385</v>
      </c>
    </row>
    <row r="37" spans="10:15" ht="76.5" x14ac:dyDescent="0.2">
      <c r="J37" s="101" t="s">
        <v>286</v>
      </c>
      <c r="K37" s="101" t="s">
        <v>265</v>
      </c>
      <c r="O37" t="s">
        <v>386</v>
      </c>
    </row>
    <row r="38" spans="10:15" ht="165.75" x14ac:dyDescent="0.2">
      <c r="J38" s="102" t="s">
        <v>287</v>
      </c>
      <c r="K38" s="101" t="s">
        <v>266</v>
      </c>
      <c r="O38" t="s">
        <v>387</v>
      </c>
    </row>
    <row r="39" spans="10:15" ht="165.75" x14ac:dyDescent="0.2">
      <c r="J39" s="101" t="s">
        <v>288</v>
      </c>
      <c r="K39" s="101" t="s">
        <v>267</v>
      </c>
      <c r="O39" t="s">
        <v>388</v>
      </c>
    </row>
    <row r="40" spans="10:15" ht="51" x14ac:dyDescent="0.2">
      <c r="J40" s="101" t="s">
        <v>289</v>
      </c>
      <c r="K40" s="101" t="s">
        <v>268</v>
      </c>
      <c r="O40" t="s">
        <v>389</v>
      </c>
    </row>
    <row r="41" spans="10:15" ht="63.75" x14ac:dyDescent="0.2">
      <c r="J41" s="101" t="s">
        <v>290</v>
      </c>
      <c r="K41" s="101" t="s">
        <v>269</v>
      </c>
      <c r="O41" t="s">
        <v>390</v>
      </c>
    </row>
    <row r="42" spans="10:15" ht="76.5" x14ac:dyDescent="0.2">
      <c r="J42" s="101" t="s">
        <v>291</v>
      </c>
      <c r="K42" s="101" t="s">
        <v>270</v>
      </c>
      <c r="O42" t="s">
        <v>391</v>
      </c>
    </row>
    <row r="43" spans="10:15" ht="114.75" x14ac:dyDescent="0.2">
      <c r="J43" s="101" t="s">
        <v>292</v>
      </c>
      <c r="K43" s="101" t="s">
        <v>271</v>
      </c>
      <c r="O43" t="s">
        <v>392</v>
      </c>
    </row>
    <row r="44" spans="10:15" ht="114.75" x14ac:dyDescent="0.2">
      <c r="J44" s="101" t="s">
        <v>293</v>
      </c>
      <c r="K44" s="101" t="s">
        <v>272</v>
      </c>
    </row>
    <row r="45" spans="10:15" x14ac:dyDescent="0.2">
      <c r="J45" s="101" t="s">
        <v>294</v>
      </c>
      <c r="K45" s="101" t="s">
        <v>273</v>
      </c>
    </row>
    <row r="46" spans="10:15" ht="178.5" x14ac:dyDescent="0.2">
      <c r="J46" s="101" t="s">
        <v>295</v>
      </c>
      <c r="K46" s="101" t="s">
        <v>274</v>
      </c>
    </row>
    <row r="47" spans="10:15" ht="25.5" x14ac:dyDescent="0.2">
      <c r="J47" s="101" t="s">
        <v>296</v>
      </c>
      <c r="K47" s="101" t="s">
        <v>275</v>
      </c>
    </row>
    <row r="48" spans="10:15" ht="165.75" x14ac:dyDescent="0.2">
      <c r="J48" s="101" t="s">
        <v>297</v>
      </c>
      <c r="K48" s="101" t="s">
        <v>276</v>
      </c>
    </row>
    <row r="49" spans="10:11" ht="127.5" x14ac:dyDescent="0.2">
      <c r="J49" s="101" t="s">
        <v>298</v>
      </c>
      <c r="K49" s="101" t="s">
        <v>277</v>
      </c>
    </row>
    <row r="50" spans="10:11" ht="84.75" x14ac:dyDescent="0.2">
      <c r="J50" s="102" t="s">
        <v>299</v>
      </c>
      <c r="K50" s="101" t="s">
        <v>278</v>
      </c>
    </row>
    <row r="51" spans="10:11" ht="76.5" x14ac:dyDescent="0.2">
      <c r="J51" s="102" t="s">
        <v>300</v>
      </c>
      <c r="K51" s="101" t="s">
        <v>279</v>
      </c>
    </row>
    <row r="52" spans="10:11" ht="102" x14ac:dyDescent="0.2">
      <c r="J52" s="101" t="s">
        <v>301</v>
      </c>
      <c r="K52" s="101" t="s">
        <v>280</v>
      </c>
    </row>
    <row r="53" spans="10:11" ht="25.5" x14ac:dyDescent="0.2">
      <c r="J53" s="101" t="s">
        <v>302</v>
      </c>
      <c r="K53" s="101" t="s">
        <v>281</v>
      </c>
    </row>
    <row r="54" spans="10:11" ht="38.25" x14ac:dyDescent="0.2">
      <c r="J54" s="101" t="s">
        <v>303</v>
      </c>
    </row>
    <row r="55" spans="10:11" ht="51" x14ac:dyDescent="0.2">
      <c r="J55" s="101" t="s">
        <v>304</v>
      </c>
    </row>
    <row r="56" spans="10:11" ht="25.5" x14ac:dyDescent="0.2">
      <c r="J56" s="101" t="s">
        <v>305</v>
      </c>
    </row>
    <row r="57" spans="10:11" ht="38.25" x14ac:dyDescent="0.2">
      <c r="J57" s="101" t="s">
        <v>306</v>
      </c>
    </row>
    <row r="58" spans="10:11" ht="51" x14ac:dyDescent="0.2">
      <c r="J58" s="101" t="s">
        <v>307</v>
      </c>
    </row>
    <row r="59" spans="10:11" ht="102" x14ac:dyDescent="0.2">
      <c r="J59" s="102" t="s">
        <v>308</v>
      </c>
    </row>
    <row r="60" spans="10:11" ht="140.25" x14ac:dyDescent="0.2">
      <c r="J60" s="101" t="s">
        <v>309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FC67"/>
  <sheetViews>
    <sheetView showGridLines="0" topLeftCell="A3" workbookViewId="0">
      <pane ySplit="3" topLeftCell="A6" activePane="bottomLeft" state="frozen"/>
      <selection activeCell="A3" sqref="A3"/>
      <selection pane="bottomLeft" activeCell="B16" sqref="B16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5.7109375" customWidth="1"/>
    <col min="7" max="7" width="4.7109375" customWidth="1"/>
    <col min="8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+COUNTA(C8:C18)</f>
        <v>11</v>
      </c>
      <c r="D1">
        <f>+COUNTA(D8:D18)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58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9.5" customHeight="1" x14ac:dyDescent="0.2">
      <c r="C17" s="9" t="s">
        <v>406</v>
      </c>
      <c r="D17" s="9"/>
      <c r="E17" s="9" t="s">
        <v>44</v>
      </c>
    </row>
    <row r="18" spans="3:6" ht="23.25" customHeight="1" x14ac:dyDescent="0.2">
      <c r="C18" s="10" t="s">
        <v>36</v>
      </c>
      <c r="D18" s="93"/>
      <c r="E18" s="28" t="s">
        <v>45</v>
      </c>
    </row>
    <row r="19" spans="3:6" ht="14.25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114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6"/>
      <c r="C47" s="37"/>
      <c r="D47" s="38"/>
      <c r="E47" s="38"/>
    </row>
    <row r="48" spans="2:6" x14ac:dyDescent="0.2">
      <c r="B48" s="36"/>
      <c r="C48" s="37"/>
      <c r="D48" s="38"/>
      <c r="E48" s="38"/>
    </row>
    <row r="49" spans="2:5" x14ac:dyDescent="0.2">
      <c r="B49" s="36"/>
      <c r="C49" s="37"/>
      <c r="D49" s="38"/>
      <c r="E49" s="38"/>
    </row>
    <row r="50" spans="2:5" x14ac:dyDescent="0.2">
      <c r="B50" s="39"/>
      <c r="C50" s="37"/>
      <c r="D50" s="38"/>
      <c r="E50" s="38"/>
    </row>
    <row r="53" spans="2:5" ht="25.5" x14ac:dyDescent="0.2">
      <c r="B53" s="15" t="s">
        <v>18</v>
      </c>
      <c r="C53" s="16" t="s">
        <v>33</v>
      </c>
      <c r="D53" s="15" t="s">
        <v>28</v>
      </c>
    </row>
    <row r="54" spans="2:5" x14ac:dyDescent="0.2">
      <c r="B54" s="36"/>
      <c r="C54" s="37"/>
      <c r="D54" s="38"/>
    </row>
    <row r="55" spans="2:5" x14ac:dyDescent="0.2">
      <c r="B55" s="36"/>
      <c r="C55" s="37"/>
      <c r="D55" s="38"/>
    </row>
    <row r="56" spans="2:5" x14ac:dyDescent="0.2">
      <c r="B56" s="36"/>
      <c r="C56" s="37"/>
      <c r="D56" s="38"/>
    </row>
    <row r="57" spans="2:5" x14ac:dyDescent="0.2">
      <c r="B57" s="36"/>
      <c r="C57" s="37"/>
      <c r="D57" s="38"/>
    </row>
    <row r="58" spans="2:5" x14ac:dyDescent="0.2">
      <c r="B58" s="36"/>
      <c r="C58" s="37"/>
      <c r="D58" s="38"/>
    </row>
    <row r="59" spans="2:5" x14ac:dyDescent="0.2">
      <c r="B59" s="36"/>
      <c r="C59" s="37"/>
      <c r="D59" s="38"/>
    </row>
    <row r="60" spans="2:5" x14ac:dyDescent="0.2">
      <c r="B60" s="36"/>
      <c r="C60" s="37"/>
      <c r="D60" s="38"/>
    </row>
    <row r="61" spans="2:5" x14ac:dyDescent="0.2">
      <c r="B61" s="36"/>
      <c r="C61" s="37"/>
      <c r="D61" s="38"/>
    </row>
    <row r="62" spans="2:5" x14ac:dyDescent="0.2">
      <c r="B62" s="39"/>
      <c r="C62" s="37"/>
      <c r="D62" s="38"/>
    </row>
    <row r="65" ht="38.25" customHeight="1" x14ac:dyDescent="0.2"/>
    <row r="66" ht="14.25" customHeight="1" x14ac:dyDescent="0.2"/>
    <row r="67" ht="14.25" customHeight="1" x14ac:dyDescent="0.2"/>
  </sheetData>
  <sheetProtection algorithmName="SHA-512" hashValue="CphFJQO/k6J9z0EmyeEEeThl8lpmy2CcF7ABqnwvr0W+L11eiQ+kzvq7CYftrkhLI8EGHerjYcvLH+A6xcSRaA==" saltValue="eeeDmjZWf/KGxQ7HmBrUzw==" spinCount="100000" sheet="1" objects="1" scenarios="1"/>
  <mergeCells count="3">
    <mergeCell ref="B5:F5"/>
    <mergeCell ref="C25:F25"/>
    <mergeCell ref="B38:E38"/>
  </mergeCells>
  <conditionalFormatting sqref="F26 C28:F36">
    <cfRule type="expression" dxfId="8" priority="1">
      <formula>+IF($D$26="No",1,0)</formula>
    </cfRule>
  </conditionalFormatting>
  <dataValidations count="5">
    <dataValidation allowBlank="1" showInputMessage="1" showErrorMessage="1" promptTitle="Tener en cuenta:" prompt="Aplica sólo para el consumo de combustible en función de la ejeucción del contrato." sqref="C26:C36 C24" xr:uid="{48BDE22B-69BE-4EC5-A90A-D4F0D3F5D88E}"/>
    <dataValidation allowBlank="1" showInputMessage="1" showErrorMessage="1" promptTitle="Sistema Globalmente Armonizado " prompt="Corresponde a la ficha de datos de seguridad de productos químicos elaborada bajo el Sistema Globalmente Armonizado." sqref="D28" xr:uid="{7B0445A5-BDAF-4A34-AFBD-2CDC73C3ED4A}"/>
    <dataValidation allowBlank="1" showInputMessage="1" showErrorMessage="1" promptTitle="Tocicidad" prompt="Corresponde a la categoria de tocicidad de acuerdo al Sistema Globalmente Armonizado." sqref="E28" xr:uid="{F8CC58B7-265B-4F36-B694-D10247EE93D3}"/>
    <dataValidation allowBlank="1" showInputMessage="1" showErrorMessage="1" promptTitle="IARC" prompt="Corresponde a la clasificación de sustancias segun el riesgo que resulten carcinógenas" sqref="F28" xr:uid="{1AAA2297-BE62-4A52-97EC-AA88EC9DB630}"/>
    <dataValidation type="decimal" allowBlank="1" showInputMessage="1" showErrorMessage="1" promptTitle="Tener en Cuenta:" prompt="No dejar casillas vacias coloque cero &quot;0&quot;, en caso de no aplicar." sqref="D8:D24" xr:uid="{5BE8E003-5EAA-4E82-B1E3-1E445C9F90FA}">
      <formula1>0</formula1>
      <formula2>10000000</formula2>
    </dataValidation>
  </dataValidations>
  <hyperlinks>
    <hyperlink ref="F26" r:id="rId1" xr:uid="{8B028A65-3815-4380-AF9B-E7C15B09EAA3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A15A47B-BD1B-4D4C-973F-B6BD6C2D45B9}">
          <x14:formula1>
            <xm:f>Hoja1!$B$3:$B$5</xm:f>
          </x14:formula1>
          <xm:sqref>D26</xm:sqref>
        </x14:dataValidation>
        <x14:dataValidation type="list" allowBlank="1" showInputMessage="1" showErrorMessage="1" xr:uid="{11EED4F1-027D-40AA-B8AA-EA56C4350340}">
          <x14:formula1>
            <xm:f>Hoja1!$C$3:$C$6</xm:f>
          </x14:formula1>
          <xm:sqref>E29:E36</xm:sqref>
        </x14:dataValidation>
        <x14:dataValidation type="list" allowBlank="1" showInputMessage="1" showErrorMessage="1" xr:uid="{DACC012F-B352-465F-A274-DB83FD2BED1D}">
          <x14:formula1>
            <xm:f>Hoja1!$D$3:$D$6</xm:f>
          </x14:formula1>
          <xm:sqref>F29:F36</xm:sqref>
        </x14:dataValidation>
        <x14:dataValidation type="list" allowBlank="1" showInputMessage="1" showErrorMessage="1" xr:uid="{4AFF5C64-302C-435C-B188-7FF9F2784A8C}">
          <x14:formula1>
            <xm:f>Hoja1!$B$3:$B$4</xm:f>
          </x14:formula1>
          <xm:sqref>D29:D36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FC61"/>
  <sheetViews>
    <sheetView showGridLines="0" topLeftCell="A3" workbookViewId="0">
      <pane ySplit="3" topLeftCell="A6" activePane="bottomLeft" state="frozen"/>
      <selection activeCell="A3" sqref="A3"/>
      <selection pane="bottomLeft" activeCell="F7" sqref="F7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5.7109375" customWidth="1"/>
    <col min="7" max="7" width="4.7109375" customWidth="1"/>
    <col min="8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+COUNTA(C8:C18)</f>
        <v>11</v>
      </c>
      <c r="D1">
        <f>+COUNTA(D8:D18)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50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9.5" customHeight="1" x14ac:dyDescent="0.2">
      <c r="C17" s="9" t="s">
        <v>406</v>
      </c>
      <c r="D17" s="9"/>
      <c r="E17" s="9" t="s">
        <v>44</v>
      </c>
    </row>
    <row r="18" spans="3:6" ht="23.25" customHeight="1" x14ac:dyDescent="0.2">
      <c r="C18" s="10" t="s">
        <v>36</v>
      </c>
      <c r="D18" s="93"/>
      <c r="E18" s="28" t="s">
        <v>45</v>
      </c>
    </row>
    <row r="19" spans="3:6" ht="14.25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114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9"/>
      <c r="C47" s="37"/>
      <c r="D47" s="38"/>
      <c r="E47" s="38"/>
    </row>
    <row r="50" spans="2:4" ht="25.5" x14ac:dyDescent="0.2">
      <c r="B50" s="15" t="s">
        <v>18</v>
      </c>
      <c r="C50" s="16" t="s">
        <v>33</v>
      </c>
      <c r="D50" s="15" t="s">
        <v>28</v>
      </c>
    </row>
    <row r="51" spans="2:4" x14ac:dyDescent="0.2">
      <c r="B51" s="36"/>
      <c r="C51" s="37"/>
      <c r="D51" s="38"/>
    </row>
    <row r="52" spans="2:4" x14ac:dyDescent="0.2">
      <c r="B52" s="36"/>
      <c r="C52" s="37"/>
      <c r="D52" s="38"/>
    </row>
    <row r="53" spans="2:4" x14ac:dyDescent="0.2">
      <c r="B53" s="36"/>
      <c r="C53" s="37"/>
      <c r="D53" s="38"/>
    </row>
    <row r="54" spans="2:4" x14ac:dyDescent="0.2">
      <c r="B54" s="36"/>
      <c r="C54" s="37"/>
      <c r="D54" s="38"/>
    </row>
    <row r="55" spans="2:4" x14ac:dyDescent="0.2">
      <c r="B55" s="36"/>
      <c r="C55" s="37"/>
      <c r="D55" s="38"/>
    </row>
    <row r="56" spans="2:4" x14ac:dyDescent="0.2">
      <c r="B56" s="39"/>
      <c r="C56" s="37"/>
      <c r="D56" s="38"/>
    </row>
    <row r="59" spans="2:4" ht="38.25" customHeight="1" x14ac:dyDescent="0.2"/>
    <row r="60" spans="2:4" ht="14.25" customHeight="1" x14ac:dyDescent="0.2"/>
    <row r="61" spans="2:4" ht="14.25" customHeight="1" x14ac:dyDescent="0.2"/>
  </sheetData>
  <sheetProtection algorithmName="SHA-512" hashValue="JCYfl6YkPhxtTXRTKXQh2/BnsuOFiXCZXuQ3Z2JNhCMzonc3nE1BVk9ckXq4/rrurz+NybuhK8ShX5IdHxRzyA==" saltValue="fIOq+DmoO6jspiQ+NF3Ucw==" spinCount="100000" sheet="1" objects="1" scenarios="1" insertRows="0"/>
  <mergeCells count="3">
    <mergeCell ref="B5:F5"/>
    <mergeCell ref="C25:F25"/>
    <mergeCell ref="B38:E38"/>
  </mergeCells>
  <conditionalFormatting sqref="F26 C28:F36">
    <cfRule type="expression" dxfId="7" priority="1">
      <formula>+IF($D$26="No",1,0)</formula>
    </cfRule>
  </conditionalFormatting>
  <dataValidations count="5">
    <dataValidation allowBlank="1" showInputMessage="1" showErrorMessage="1" promptTitle="Tener en cuenta:" prompt="Aplica sólo para el consumo de combustible en función de la ejeucción del contrato." sqref="C26:C36 C24" xr:uid="{B8C003C9-A4BA-474A-8F3C-BF9DACC14F56}"/>
    <dataValidation allowBlank="1" showInputMessage="1" showErrorMessage="1" promptTitle="IARC" prompt="Corresponde a la clasificación de sustancias segun el riesgo que resulten carcinógenas" sqref="F28" xr:uid="{764746F1-DE21-4F56-8A18-BD9C15D043B8}"/>
    <dataValidation allowBlank="1" showInputMessage="1" showErrorMessage="1" promptTitle="Tocicidad" prompt="Corresponde a la categoria de tocicidad de acuerdo al Sistema Globalmente Armonizado." sqref="E28" xr:uid="{080840E3-2A6B-4CEC-B916-CD92FD800681}"/>
    <dataValidation allowBlank="1" showInputMessage="1" showErrorMessage="1" promptTitle="Sistema Globalmente Armonizado " prompt="Corresponde a la ficha de datos de seguridad de productos químicos elaborada bajo el Sistema Globalmente Armonizado." sqref="D28" xr:uid="{BB60E938-6305-48EF-BD81-B0AA93481B25}"/>
    <dataValidation type="decimal" allowBlank="1" showInputMessage="1" showErrorMessage="1" promptTitle="Tener en Cuenta:" prompt="No dejar casillas vacias coloque cero &quot;0&quot;, en caso de no aplicar." sqref="D8:D24" xr:uid="{DF9488BF-6211-47AF-A8CA-A4A74DB9125E}">
      <formula1>0</formula1>
      <formula2>10000000</formula2>
    </dataValidation>
  </dataValidations>
  <hyperlinks>
    <hyperlink ref="F26" r:id="rId1" xr:uid="{C830B6CE-7C01-4DC1-BF85-7BA01C1AFC94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6A074E4-DF2D-4195-B272-5AFF7EA39CD3}">
          <x14:formula1>
            <xm:f>Hoja1!$B$3:$B$4</xm:f>
          </x14:formula1>
          <xm:sqref>D29:D36</xm:sqref>
        </x14:dataValidation>
        <x14:dataValidation type="list" allowBlank="1" showInputMessage="1" showErrorMessage="1" xr:uid="{E7FF46ED-FC28-4857-ACD9-66C4C76A1178}">
          <x14:formula1>
            <xm:f>Hoja1!$D$3:$D$6</xm:f>
          </x14:formula1>
          <xm:sqref>F29:F36</xm:sqref>
        </x14:dataValidation>
        <x14:dataValidation type="list" allowBlank="1" showInputMessage="1" showErrorMessage="1" xr:uid="{9B38BAFE-2A8A-49BE-B6EF-E6EC8B21B1B9}">
          <x14:formula1>
            <xm:f>Hoja1!$C$3:$C$6</xm:f>
          </x14:formula1>
          <xm:sqref>E29:E36</xm:sqref>
        </x14:dataValidation>
        <x14:dataValidation type="list" allowBlank="1" showInputMessage="1" showErrorMessage="1" xr:uid="{D70E1437-0640-4474-8BB8-60AD0B395450}">
          <x14:formula1>
            <xm:f>Hoja1!$B$3:$B$5</xm:f>
          </x14:formula1>
          <xm:sqref>D26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FC61"/>
  <sheetViews>
    <sheetView showGridLines="0" topLeftCell="A3" workbookViewId="0">
      <pane ySplit="3" topLeftCell="A6" activePane="bottomLeft" state="frozen"/>
      <selection activeCell="A3" sqref="A3"/>
      <selection pane="bottomLeft" activeCell="F20" sqref="F20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5.7109375" customWidth="1"/>
    <col min="7" max="7" width="4.7109375" customWidth="1"/>
    <col min="8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+COUNTA(C8:C18)</f>
        <v>11</v>
      </c>
      <c r="D1">
        <f>+COUNTA(D8:D18)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51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9.5" customHeight="1" x14ac:dyDescent="0.2">
      <c r="C17" s="9" t="s">
        <v>406</v>
      </c>
      <c r="D17" s="9"/>
      <c r="E17" s="9" t="s">
        <v>44</v>
      </c>
    </row>
    <row r="18" spans="3:6" ht="23.25" customHeight="1" x14ac:dyDescent="0.2">
      <c r="C18" s="10" t="s">
        <v>36</v>
      </c>
      <c r="D18" s="93"/>
      <c r="E18" s="28" t="s">
        <v>45</v>
      </c>
    </row>
    <row r="19" spans="3:6" ht="14.25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114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9"/>
      <c r="C47" s="37"/>
      <c r="D47" s="38"/>
      <c r="E47" s="38"/>
    </row>
    <row r="50" spans="2:4" ht="25.5" x14ac:dyDescent="0.2">
      <c r="B50" s="15" t="s">
        <v>18</v>
      </c>
      <c r="C50" s="16" t="s">
        <v>33</v>
      </c>
      <c r="D50" s="15" t="s">
        <v>28</v>
      </c>
    </row>
    <row r="51" spans="2:4" x14ac:dyDescent="0.2">
      <c r="B51" s="36"/>
      <c r="C51" s="37"/>
      <c r="D51" s="38"/>
    </row>
    <row r="52" spans="2:4" x14ac:dyDescent="0.2">
      <c r="B52" s="36"/>
      <c r="C52" s="37"/>
      <c r="D52" s="38"/>
    </row>
    <row r="53" spans="2:4" x14ac:dyDescent="0.2">
      <c r="B53" s="36"/>
      <c r="C53" s="37"/>
      <c r="D53" s="38"/>
    </row>
    <row r="54" spans="2:4" x14ac:dyDescent="0.2">
      <c r="B54" s="36"/>
      <c r="C54" s="37"/>
      <c r="D54" s="38"/>
    </row>
    <row r="55" spans="2:4" x14ac:dyDescent="0.2">
      <c r="B55" s="36"/>
      <c r="C55" s="37"/>
      <c r="D55" s="38"/>
    </row>
    <row r="56" spans="2:4" x14ac:dyDescent="0.2">
      <c r="B56" s="39"/>
      <c r="C56" s="37"/>
      <c r="D56" s="38"/>
    </row>
    <row r="59" spans="2:4" ht="38.25" customHeight="1" x14ac:dyDescent="0.2"/>
    <row r="60" spans="2:4" ht="14.25" customHeight="1" x14ac:dyDescent="0.2"/>
    <row r="61" spans="2:4" ht="14.25" customHeight="1" x14ac:dyDescent="0.2"/>
  </sheetData>
  <sheetProtection algorithmName="SHA-512" hashValue="tE7hnSMYuhTZTuS27GQl/p9phO0UbyMZMpAAZ29WVwWfLzV3esKrRN959aQw8g2vDVzDxA6jiRHHclh/9Wb8nw==" saltValue="rSAdeRB3mit67q3/0ee4vQ==" spinCount="100000" sheet="1" objects="1" scenarios="1"/>
  <mergeCells count="3">
    <mergeCell ref="B5:F5"/>
    <mergeCell ref="C25:F25"/>
    <mergeCell ref="B38:E38"/>
  </mergeCells>
  <conditionalFormatting sqref="F26 C28:F36">
    <cfRule type="expression" dxfId="6" priority="1">
      <formula>+IF($D$26="No",1,0)</formula>
    </cfRule>
  </conditionalFormatting>
  <dataValidations count="5">
    <dataValidation allowBlank="1" showInputMessage="1" showErrorMessage="1" promptTitle="Tener en cuenta:" prompt="Aplica sólo para el consumo de combustible en función de la ejeucción del contrato." sqref="C26:C36 C24" xr:uid="{0FE87009-3A46-4298-9311-8FA0654DF44B}"/>
    <dataValidation allowBlank="1" showInputMessage="1" showErrorMessage="1" promptTitle="Sistema Globalmente Armonizado " prompt="Corresponde a la ficha de datos de seguridad de productos químicos elaborada bajo el Sistema Globalmente Armonizado." sqref="D28" xr:uid="{00FC37FD-E569-473B-9E05-8275D1F3DF2C}"/>
    <dataValidation allowBlank="1" showInputMessage="1" showErrorMessage="1" promptTitle="Tocicidad" prompt="Corresponde a la categoria de tocicidad de acuerdo al Sistema Globalmente Armonizado." sqref="E28" xr:uid="{1FBBE674-A3A1-4A9F-A11A-E8303294BD77}"/>
    <dataValidation allowBlank="1" showInputMessage="1" showErrorMessage="1" promptTitle="IARC" prompt="Corresponde a la clasificación de sustancias segun el riesgo que resulten carcinógenas" sqref="F28" xr:uid="{4B8154AA-9734-4040-A721-871606F267F7}"/>
    <dataValidation type="decimal" allowBlank="1" showInputMessage="1" showErrorMessage="1" promptTitle="Tener en Cuenta:" prompt="No dejar casillas vacias coloque cero &quot;0&quot;, en caso de no aplicar." sqref="D8:D24" xr:uid="{6E4F51D9-2747-4048-9FE9-E6053468A2FD}">
      <formula1>0</formula1>
      <formula2>10000000</formula2>
    </dataValidation>
  </dataValidations>
  <hyperlinks>
    <hyperlink ref="F26" r:id="rId1" xr:uid="{D36127DA-7B99-43C7-A47B-0F58E4A59B80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59CAE03-9355-412D-9E2A-28A88C435941}">
          <x14:formula1>
            <xm:f>Hoja1!$B$3:$B$5</xm:f>
          </x14:formula1>
          <xm:sqref>D26</xm:sqref>
        </x14:dataValidation>
        <x14:dataValidation type="list" allowBlank="1" showInputMessage="1" showErrorMessage="1" xr:uid="{50D70AF7-733C-46C9-9E9F-280B1B30F37A}">
          <x14:formula1>
            <xm:f>Hoja1!$C$3:$C$6</xm:f>
          </x14:formula1>
          <xm:sqref>E29:E36</xm:sqref>
        </x14:dataValidation>
        <x14:dataValidation type="list" allowBlank="1" showInputMessage="1" showErrorMessage="1" xr:uid="{503DC6B3-0400-4812-BD5B-06FD3C4606C7}">
          <x14:formula1>
            <xm:f>Hoja1!$D$3:$D$6</xm:f>
          </x14:formula1>
          <xm:sqref>F29:F36</xm:sqref>
        </x14:dataValidation>
        <x14:dataValidation type="list" allowBlank="1" showInputMessage="1" showErrorMessage="1" xr:uid="{75DECF87-4386-47C6-8668-321276263244}">
          <x14:formula1>
            <xm:f>Hoja1!$B$3:$B$4</xm:f>
          </x14:formula1>
          <xm:sqref>D29:D36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FC61"/>
  <sheetViews>
    <sheetView showGridLines="0" topLeftCell="A3" zoomScaleNormal="100" workbookViewId="0">
      <pane ySplit="3" topLeftCell="A6" activePane="bottomLeft" state="frozen"/>
      <selection activeCell="A3" sqref="A3"/>
      <selection pane="bottomLeft" activeCell="F9" sqref="F9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5.7109375" customWidth="1"/>
    <col min="7" max="7" width="4.7109375" customWidth="1"/>
    <col min="8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+COUNTA(C8:C18)</f>
        <v>11</v>
      </c>
      <c r="D1">
        <f>+COUNTA(D8:D18)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57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9.5" customHeight="1" x14ac:dyDescent="0.2">
      <c r="C17" s="9" t="s">
        <v>406</v>
      </c>
      <c r="D17" s="9"/>
      <c r="E17" s="9" t="s">
        <v>44</v>
      </c>
    </row>
    <row r="18" spans="3:6" ht="23.25" customHeight="1" x14ac:dyDescent="0.2">
      <c r="C18" s="10" t="s">
        <v>36</v>
      </c>
      <c r="D18" s="93"/>
      <c r="E18" s="28" t="s">
        <v>45</v>
      </c>
    </row>
    <row r="19" spans="3:6" ht="14.25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114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9"/>
      <c r="C47" s="37"/>
      <c r="D47" s="38"/>
      <c r="E47" s="38"/>
    </row>
    <row r="50" spans="2:4" ht="25.5" x14ac:dyDescent="0.2">
      <c r="B50" s="15" t="s">
        <v>18</v>
      </c>
      <c r="C50" s="16" t="s">
        <v>33</v>
      </c>
      <c r="D50" s="15" t="s">
        <v>28</v>
      </c>
    </row>
    <row r="51" spans="2:4" x14ac:dyDescent="0.2">
      <c r="B51" s="36"/>
      <c r="C51" s="37"/>
      <c r="D51" s="38"/>
    </row>
    <row r="52" spans="2:4" x14ac:dyDescent="0.2">
      <c r="B52" s="36"/>
      <c r="C52" s="37"/>
      <c r="D52" s="38"/>
    </row>
    <row r="53" spans="2:4" x14ac:dyDescent="0.2">
      <c r="B53" s="36"/>
      <c r="C53" s="37"/>
      <c r="D53" s="38"/>
    </row>
    <row r="54" spans="2:4" x14ac:dyDescent="0.2">
      <c r="B54" s="36"/>
      <c r="C54" s="37"/>
      <c r="D54" s="38"/>
    </row>
    <row r="55" spans="2:4" x14ac:dyDescent="0.2">
      <c r="B55" s="36"/>
      <c r="C55" s="37"/>
      <c r="D55" s="38"/>
    </row>
    <row r="56" spans="2:4" x14ac:dyDescent="0.2">
      <c r="B56" s="39"/>
      <c r="C56" s="37"/>
      <c r="D56" s="38"/>
    </row>
    <row r="59" spans="2:4" ht="38.25" customHeight="1" x14ac:dyDescent="0.2"/>
    <row r="60" spans="2:4" ht="14.25" customHeight="1" x14ac:dyDescent="0.2"/>
    <row r="61" spans="2:4" ht="14.25" customHeight="1" x14ac:dyDescent="0.2"/>
  </sheetData>
  <sheetProtection algorithmName="SHA-512" hashValue="RcnoYAD4dTitKuXmDMG9sMoT61331OZvoep0jICwCSxELZ3wHjFLAALTg6Z3NDVBkjY0kLEZ6hKG+M7MvvEnSQ==" saltValue="lRGAK2sbqpTeEnLqUNL77g==" spinCount="100000" sheet="1" objects="1" scenarios="1"/>
  <mergeCells count="3">
    <mergeCell ref="B5:F5"/>
    <mergeCell ref="C25:F25"/>
    <mergeCell ref="B38:E38"/>
  </mergeCells>
  <conditionalFormatting sqref="F26 C28:F36">
    <cfRule type="expression" dxfId="5" priority="1">
      <formula>+IF($D$26="No",1,0)</formula>
    </cfRule>
  </conditionalFormatting>
  <dataValidations count="5">
    <dataValidation allowBlank="1" showInputMessage="1" showErrorMessage="1" promptTitle="Tener en cuenta:" prompt="Aplica sólo para el consumo de combustible en función de la ejeucción del contrato." sqref="C26:C36 C24" xr:uid="{EDDC3EFF-AE3A-46D4-B555-DCC67253C879}"/>
    <dataValidation allowBlank="1" showInputMessage="1" showErrorMessage="1" promptTitle="IARC" prompt="Corresponde a la clasificación de sustancias segun el riesgo que resulten carcinógenas" sqref="F28" xr:uid="{4A221BA7-B962-423E-A65E-9211E57F67F1}"/>
    <dataValidation allowBlank="1" showInputMessage="1" showErrorMessage="1" promptTitle="Tocicidad" prompt="Corresponde a la categoria de tocicidad de acuerdo al Sistema Globalmente Armonizado." sqref="E28" xr:uid="{4B7EE1A6-3F1C-4153-9B27-86482AA1C7C3}"/>
    <dataValidation allowBlank="1" showInputMessage="1" showErrorMessage="1" promptTitle="Sistema Globalmente Armonizado " prompt="Corresponde a la ficha de datos de seguridad de productos químicos elaborada bajo el Sistema Globalmente Armonizado." sqref="D28" xr:uid="{B06254E2-7782-466F-8DE1-E857C0930F77}"/>
    <dataValidation type="decimal" allowBlank="1" showInputMessage="1" showErrorMessage="1" promptTitle="Tener en Cuenta:" prompt="No dejar casillas vacias coloque cero &quot;0&quot;, en caso de no aplicar." sqref="D8:D24" xr:uid="{49BDCDB4-A579-4B6A-BE86-29232BC59D43}">
      <formula1>0</formula1>
      <formula2>10000000</formula2>
    </dataValidation>
  </dataValidations>
  <hyperlinks>
    <hyperlink ref="F26" r:id="rId1" xr:uid="{6E74193F-018A-418F-B2E5-58AFA6C79696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A56122C-5128-4C40-9792-61CEA67D6527}">
          <x14:formula1>
            <xm:f>Hoja1!$B$3:$B$4</xm:f>
          </x14:formula1>
          <xm:sqref>D29:D36</xm:sqref>
        </x14:dataValidation>
        <x14:dataValidation type="list" allowBlank="1" showInputMessage="1" showErrorMessage="1" xr:uid="{A01F2827-D8B7-4828-A9C7-5FD15323DBA9}">
          <x14:formula1>
            <xm:f>Hoja1!$D$3:$D$6</xm:f>
          </x14:formula1>
          <xm:sqref>F29:F36</xm:sqref>
        </x14:dataValidation>
        <x14:dataValidation type="list" allowBlank="1" showInputMessage="1" showErrorMessage="1" xr:uid="{21A0FC06-F17A-46C8-A0DA-EB6A94CCECEA}">
          <x14:formula1>
            <xm:f>Hoja1!$C$3:$C$6</xm:f>
          </x14:formula1>
          <xm:sqref>E29:E36</xm:sqref>
        </x14:dataValidation>
        <x14:dataValidation type="list" allowBlank="1" showInputMessage="1" showErrorMessage="1" xr:uid="{39A28CB3-8671-4EFA-94DB-7E49EB8B404C}">
          <x14:formula1>
            <xm:f>Hoja1!$B$3:$B$5</xm:f>
          </x14:formula1>
          <xm:sqref>D26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FC61"/>
  <sheetViews>
    <sheetView showGridLines="0" topLeftCell="A3" workbookViewId="0">
      <pane ySplit="3" topLeftCell="A6" activePane="bottomLeft" state="frozen"/>
      <selection activeCell="A3" sqref="A3"/>
      <selection pane="bottomLeft" activeCell="G19" sqref="G19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5.7109375" customWidth="1"/>
    <col min="7" max="7" width="4.7109375" customWidth="1"/>
    <col min="8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+COUNTA(C8:C18)</f>
        <v>11</v>
      </c>
      <c r="D1">
        <f>+COUNTA(D8:D18)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56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9.5" customHeight="1" x14ac:dyDescent="0.2">
      <c r="C17" s="9" t="s">
        <v>406</v>
      </c>
      <c r="D17" s="9"/>
      <c r="E17" s="9" t="s">
        <v>44</v>
      </c>
    </row>
    <row r="18" spans="3:6" ht="23.25" customHeight="1" x14ac:dyDescent="0.2">
      <c r="C18" s="10" t="s">
        <v>36</v>
      </c>
      <c r="D18" s="93"/>
      <c r="E18" s="28" t="s">
        <v>45</v>
      </c>
    </row>
    <row r="19" spans="3:6" ht="14.25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114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9"/>
      <c r="C47" s="37"/>
      <c r="D47" s="38"/>
      <c r="E47" s="38"/>
    </row>
    <row r="50" spans="2:4" ht="25.5" x14ac:dyDescent="0.2">
      <c r="B50" s="15" t="s">
        <v>18</v>
      </c>
      <c r="C50" s="16" t="s">
        <v>33</v>
      </c>
      <c r="D50" s="15" t="s">
        <v>28</v>
      </c>
    </row>
    <row r="51" spans="2:4" x14ac:dyDescent="0.2">
      <c r="B51" s="36"/>
      <c r="C51" s="37"/>
      <c r="D51" s="38"/>
    </row>
    <row r="52" spans="2:4" x14ac:dyDescent="0.2">
      <c r="B52" s="36"/>
      <c r="C52" s="37"/>
      <c r="D52" s="38"/>
    </row>
    <row r="53" spans="2:4" x14ac:dyDescent="0.2">
      <c r="B53" s="36"/>
      <c r="C53" s="37"/>
      <c r="D53" s="38"/>
    </row>
    <row r="54" spans="2:4" x14ac:dyDescent="0.2">
      <c r="B54" s="36"/>
      <c r="C54" s="37"/>
      <c r="D54" s="38"/>
    </row>
    <row r="55" spans="2:4" x14ac:dyDescent="0.2">
      <c r="B55" s="36"/>
      <c r="C55" s="37"/>
      <c r="D55" s="38"/>
    </row>
    <row r="56" spans="2:4" x14ac:dyDescent="0.2">
      <c r="B56" s="39"/>
      <c r="C56" s="37"/>
      <c r="D56" s="38"/>
    </row>
    <row r="59" spans="2:4" ht="38.25" customHeight="1" x14ac:dyDescent="0.2"/>
    <row r="60" spans="2:4" ht="14.25" customHeight="1" x14ac:dyDescent="0.2"/>
    <row r="61" spans="2:4" ht="14.25" customHeight="1" x14ac:dyDescent="0.2"/>
  </sheetData>
  <sheetProtection algorithmName="SHA-512" hashValue="7EaU44A72fBk8MT2cEBnxC8BO5VDFKLLdVCoiVnyhOg+aa5lX3EJ5zBWpdLc8eASIGTolFnLXwO/hOZf4UkkKA==" saltValue="7hoosDpvlGztz0ICXL7IWw==" spinCount="100000" sheet="1" objects="1" scenarios="1"/>
  <mergeCells count="3">
    <mergeCell ref="B5:F5"/>
    <mergeCell ref="C25:F25"/>
    <mergeCell ref="B38:E38"/>
  </mergeCells>
  <conditionalFormatting sqref="F26 C28:F36">
    <cfRule type="expression" dxfId="4" priority="1">
      <formula>+IF($D$26="No",1,0)</formula>
    </cfRule>
  </conditionalFormatting>
  <dataValidations count="5">
    <dataValidation allowBlank="1" showInputMessage="1" showErrorMessage="1" promptTitle="Tener en cuenta:" prompt="Aplica sólo para el consumo de combustible en función de la ejeucción del contrato." sqref="C26:C36 C24" xr:uid="{7E0F0049-54C8-4196-9934-199816296AB9}"/>
    <dataValidation allowBlank="1" showInputMessage="1" showErrorMessage="1" promptTitle="Sistema Globalmente Armonizado " prompt="Corresponde a la ficha de datos de seguridad de productos químicos elaborada bajo el Sistema Globalmente Armonizado." sqref="D28" xr:uid="{D33DDC82-15C8-43CB-AE31-D235330ED37E}"/>
    <dataValidation allowBlank="1" showInputMessage="1" showErrorMessage="1" promptTitle="Tocicidad" prompt="Corresponde a la categoria de tocicidad de acuerdo al Sistema Globalmente Armonizado." sqref="E28" xr:uid="{4417FCCE-47A3-453F-9E37-94F3D0150526}"/>
    <dataValidation allowBlank="1" showInputMessage="1" showErrorMessage="1" promptTitle="IARC" prompt="Corresponde a la clasificación de sustancias segun el riesgo que resulten carcinógenas" sqref="F28" xr:uid="{46066778-1C1E-4432-AC32-1C74B973878A}"/>
    <dataValidation type="decimal" allowBlank="1" showInputMessage="1" showErrorMessage="1" promptTitle="Tener en Cuenta:" prompt="No dejar casillas vacias coloque cero &quot;0&quot;, en caso de no aplicar." sqref="D8:D24" xr:uid="{A322919F-17DA-4692-B342-5F8BAE29F073}">
      <formula1>0</formula1>
      <formula2>10000000</formula2>
    </dataValidation>
  </dataValidations>
  <hyperlinks>
    <hyperlink ref="F26" r:id="rId1" xr:uid="{75AF3190-4BC7-4A9D-8023-DF3B1305900B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692A8DC8-0938-487D-99C1-8B207573BE55}">
          <x14:formula1>
            <xm:f>Hoja1!$B$3:$B$5</xm:f>
          </x14:formula1>
          <xm:sqref>D26</xm:sqref>
        </x14:dataValidation>
        <x14:dataValidation type="list" allowBlank="1" showInputMessage="1" showErrorMessage="1" xr:uid="{C7074E55-2F24-47DB-B231-83BD87D472C9}">
          <x14:formula1>
            <xm:f>Hoja1!$C$3:$C$6</xm:f>
          </x14:formula1>
          <xm:sqref>E29:E36</xm:sqref>
        </x14:dataValidation>
        <x14:dataValidation type="list" allowBlank="1" showInputMessage="1" showErrorMessage="1" xr:uid="{3820DF47-3A41-4F66-AA3A-CB2853CAF8B9}">
          <x14:formula1>
            <xm:f>Hoja1!$D$3:$D$6</xm:f>
          </x14:formula1>
          <xm:sqref>F29:F36</xm:sqref>
        </x14:dataValidation>
        <x14:dataValidation type="list" allowBlank="1" showInputMessage="1" showErrorMessage="1" xr:uid="{3163A28F-21FD-43D3-88DA-AB0C22FC0C4B}">
          <x14:formula1>
            <xm:f>Hoja1!$B$3:$B$4</xm:f>
          </x14:formula1>
          <xm:sqref>D29:D36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FC61"/>
  <sheetViews>
    <sheetView showGridLines="0" topLeftCell="A3" workbookViewId="0">
      <pane ySplit="3" topLeftCell="A6" activePane="bottomLeft" state="frozen"/>
      <selection activeCell="A3" sqref="A3"/>
      <selection pane="bottomLeft" activeCell="F18" sqref="F18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5.7109375" customWidth="1"/>
    <col min="7" max="7" width="4.7109375" customWidth="1"/>
    <col min="8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+COUNTA(C8:C18)</f>
        <v>11</v>
      </c>
      <c r="D1">
        <f>+COUNTA(D8:D18)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55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9.5" customHeight="1" x14ac:dyDescent="0.2">
      <c r="C17" s="9" t="s">
        <v>406</v>
      </c>
      <c r="D17" s="9"/>
      <c r="E17" s="9" t="s">
        <v>44</v>
      </c>
    </row>
    <row r="18" spans="3:6" ht="23.25" customHeight="1" x14ac:dyDescent="0.2">
      <c r="C18" s="10" t="s">
        <v>36</v>
      </c>
      <c r="D18" s="93"/>
      <c r="E18" s="28" t="s">
        <v>45</v>
      </c>
    </row>
    <row r="19" spans="3:6" ht="14.25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114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9"/>
      <c r="C47" s="37"/>
      <c r="D47" s="38"/>
      <c r="E47" s="38"/>
    </row>
    <row r="50" spans="2:4" ht="25.5" x14ac:dyDescent="0.2">
      <c r="B50" s="15" t="s">
        <v>18</v>
      </c>
      <c r="C50" s="16" t="s">
        <v>33</v>
      </c>
      <c r="D50" s="15" t="s">
        <v>28</v>
      </c>
    </row>
    <row r="51" spans="2:4" x14ac:dyDescent="0.2">
      <c r="B51" s="36"/>
      <c r="C51" s="37"/>
      <c r="D51" s="38"/>
    </row>
    <row r="52" spans="2:4" x14ac:dyDescent="0.2">
      <c r="B52" s="36"/>
      <c r="C52" s="37"/>
      <c r="D52" s="38"/>
    </row>
    <row r="53" spans="2:4" x14ac:dyDescent="0.2">
      <c r="B53" s="36"/>
      <c r="C53" s="37"/>
      <c r="D53" s="38"/>
    </row>
    <row r="54" spans="2:4" x14ac:dyDescent="0.2">
      <c r="B54" s="36"/>
      <c r="C54" s="37"/>
      <c r="D54" s="38"/>
    </row>
    <row r="55" spans="2:4" x14ac:dyDescent="0.2">
      <c r="B55" s="36"/>
      <c r="C55" s="37"/>
      <c r="D55" s="38"/>
    </row>
    <row r="56" spans="2:4" x14ac:dyDescent="0.2">
      <c r="B56" s="39"/>
      <c r="C56" s="37"/>
      <c r="D56" s="38"/>
    </row>
    <row r="59" spans="2:4" ht="38.25" customHeight="1" x14ac:dyDescent="0.2"/>
    <row r="60" spans="2:4" ht="14.25" customHeight="1" x14ac:dyDescent="0.2"/>
    <row r="61" spans="2:4" ht="14.25" customHeight="1" x14ac:dyDescent="0.2"/>
  </sheetData>
  <sheetProtection algorithmName="SHA-512" hashValue="NJvGn5lr8/c7KYl07Ix+4HJ5881BYuOjuECncXSgo49JAZYId03ZF6miB3oo9xLYDGsI4pf6EGAC0U1oMJDg4w==" saltValue="t8zygYZfp5g+LarNqRPe4w==" spinCount="100000" sheet="1" objects="1" scenarios="1"/>
  <mergeCells count="3">
    <mergeCell ref="B5:F5"/>
    <mergeCell ref="C25:F25"/>
    <mergeCell ref="B38:E38"/>
  </mergeCells>
  <conditionalFormatting sqref="F26 C28:F36">
    <cfRule type="expression" dxfId="3" priority="1">
      <formula>+IF($D$26="No",1,0)</formula>
    </cfRule>
  </conditionalFormatting>
  <dataValidations count="5">
    <dataValidation allowBlank="1" showInputMessage="1" showErrorMessage="1" promptTitle="Tener en cuenta:" prompt="Aplica sólo para el consumo de combustible en función de la ejeucción del contrato." sqref="C26:C36 C24" xr:uid="{C50BCE93-957B-497B-A507-541EC7F6C225}"/>
    <dataValidation allowBlank="1" showInputMessage="1" showErrorMessage="1" promptTitle="IARC" prompt="Corresponde a la clasificación de sustancias segun el riesgo que resulten carcinógenas" sqref="F28" xr:uid="{8AC50DC1-6F3C-4955-AE55-15108A9588EF}"/>
    <dataValidation allowBlank="1" showInputMessage="1" showErrorMessage="1" promptTitle="Tocicidad" prompt="Corresponde a la categoria de tocicidad de acuerdo al Sistema Globalmente Armonizado." sqref="E28" xr:uid="{908BF172-24C8-4142-BB94-EB55F82E1812}"/>
    <dataValidation allowBlank="1" showInputMessage="1" showErrorMessage="1" promptTitle="Sistema Globalmente Armonizado " prompt="Corresponde a la ficha de datos de seguridad de productos químicos elaborada bajo el Sistema Globalmente Armonizado." sqref="D28" xr:uid="{F5B9A2C3-1469-4DA4-A8B5-37E8740FD3A1}"/>
    <dataValidation type="decimal" allowBlank="1" showInputMessage="1" showErrorMessage="1" promptTitle="Tener en Cuenta:" prompt="No dejar casillas vacias coloque cero &quot;0&quot;, en caso de no aplicar." sqref="D8:D24" xr:uid="{875FA71C-4B84-43F4-AEB0-FDACAEB82240}">
      <formula1>0</formula1>
      <formula2>10000000</formula2>
    </dataValidation>
  </dataValidations>
  <hyperlinks>
    <hyperlink ref="F26" r:id="rId1" xr:uid="{524D69F5-2F2B-4A92-B807-1FB22AA0D079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DC2B6FC-04D5-4F0C-A4ED-7A6FAB1EF8FE}">
          <x14:formula1>
            <xm:f>Hoja1!$B$3:$B$4</xm:f>
          </x14:formula1>
          <xm:sqref>D29:D36</xm:sqref>
        </x14:dataValidation>
        <x14:dataValidation type="list" allowBlank="1" showInputMessage="1" showErrorMessage="1" xr:uid="{5147CF2C-19E1-40F4-9F69-C225C403241D}">
          <x14:formula1>
            <xm:f>Hoja1!$D$3:$D$6</xm:f>
          </x14:formula1>
          <xm:sqref>F29:F36</xm:sqref>
        </x14:dataValidation>
        <x14:dataValidation type="list" allowBlank="1" showInputMessage="1" showErrorMessage="1" xr:uid="{F318D82C-BDA0-4A9F-ABC0-2B41FEB5EAC6}">
          <x14:formula1>
            <xm:f>Hoja1!$C$3:$C$6</xm:f>
          </x14:formula1>
          <xm:sqref>E29:E36</xm:sqref>
        </x14:dataValidation>
        <x14:dataValidation type="list" allowBlank="1" showInputMessage="1" showErrorMessage="1" xr:uid="{E2D4EB63-4321-457D-B8EC-97E19EF3830B}">
          <x14:formula1>
            <xm:f>Hoja1!$B$3:$B$5</xm:f>
          </x14:formula1>
          <xm:sqref>D26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FC61"/>
  <sheetViews>
    <sheetView showGridLines="0" topLeftCell="A3" workbookViewId="0">
      <pane ySplit="3" topLeftCell="A6" activePane="bottomLeft" state="frozen"/>
      <selection activeCell="A3" sqref="A3"/>
      <selection pane="bottomLeft" activeCell="E16" sqref="E16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5.7109375" customWidth="1"/>
    <col min="7" max="7" width="4.7109375" customWidth="1"/>
    <col min="8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+COUNTA(C8:C18)</f>
        <v>11</v>
      </c>
      <c r="D1">
        <f>+COUNTA(D8:D18)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54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9.5" customHeight="1" x14ac:dyDescent="0.2">
      <c r="C17" s="9" t="s">
        <v>406</v>
      </c>
      <c r="D17" s="9"/>
      <c r="E17" s="9" t="s">
        <v>44</v>
      </c>
    </row>
    <row r="18" spans="3:6" ht="23.25" customHeight="1" x14ac:dyDescent="0.2">
      <c r="C18" s="10" t="s">
        <v>36</v>
      </c>
      <c r="D18" s="93"/>
      <c r="E18" s="28" t="s">
        <v>45</v>
      </c>
    </row>
    <row r="19" spans="3:6" ht="14.25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114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9"/>
      <c r="C47" s="37"/>
      <c r="D47" s="38"/>
      <c r="E47" s="38"/>
    </row>
    <row r="50" spans="2:4" ht="25.5" x14ac:dyDescent="0.2">
      <c r="B50" s="15" t="s">
        <v>18</v>
      </c>
      <c r="C50" s="16" t="s">
        <v>33</v>
      </c>
      <c r="D50" s="15" t="s">
        <v>28</v>
      </c>
    </row>
    <row r="51" spans="2:4" x14ac:dyDescent="0.2">
      <c r="B51" s="36"/>
      <c r="C51" s="37"/>
      <c r="D51" s="38"/>
    </row>
    <row r="52" spans="2:4" x14ac:dyDescent="0.2">
      <c r="B52" s="36"/>
      <c r="C52" s="37"/>
      <c r="D52" s="38"/>
    </row>
    <row r="53" spans="2:4" x14ac:dyDescent="0.2">
      <c r="B53" s="36"/>
      <c r="C53" s="37"/>
      <c r="D53" s="38"/>
    </row>
    <row r="54" spans="2:4" x14ac:dyDescent="0.2">
      <c r="B54" s="36"/>
      <c r="C54" s="37"/>
      <c r="D54" s="38"/>
    </row>
    <row r="55" spans="2:4" x14ac:dyDescent="0.2">
      <c r="B55" s="36"/>
      <c r="C55" s="37"/>
      <c r="D55" s="38"/>
    </row>
    <row r="56" spans="2:4" x14ac:dyDescent="0.2">
      <c r="B56" s="39"/>
      <c r="C56" s="37"/>
      <c r="D56" s="38"/>
    </row>
    <row r="59" spans="2:4" ht="38.25" customHeight="1" x14ac:dyDescent="0.2"/>
    <row r="60" spans="2:4" ht="14.25" customHeight="1" x14ac:dyDescent="0.2"/>
    <row r="61" spans="2:4" ht="14.25" customHeight="1" x14ac:dyDescent="0.2"/>
  </sheetData>
  <sheetProtection algorithmName="SHA-512" hashValue="FmOXZLxFDqy+NWHPLzivwO7k4S1ZQHS7PcLLM8s4IRjkmMkj6mN3UXh2JNEV+ZFCNnmT3DvdHUK4r4wFb2iG6w==" saltValue="JiQakGIY2SxA3G4967JPPQ==" spinCount="100000" sheet="1" objects="1" scenarios="1"/>
  <mergeCells count="3">
    <mergeCell ref="B5:F5"/>
    <mergeCell ref="C25:F25"/>
    <mergeCell ref="B38:E38"/>
  </mergeCells>
  <conditionalFormatting sqref="F26 C28:F36">
    <cfRule type="expression" dxfId="2" priority="1">
      <formula>+IF($D$26="No",1,0)</formula>
    </cfRule>
  </conditionalFormatting>
  <dataValidations xWindow="553" yWindow="326" count="5">
    <dataValidation allowBlank="1" showInputMessage="1" showErrorMessage="1" promptTitle="Tener en cuenta:" prompt="Aplica sólo para el consumo de combustible en función de la ejeucción del contrato." sqref="C26:C36 C24" xr:uid="{28CBFCC2-069D-4044-95E1-2AEB1F164F53}"/>
    <dataValidation allowBlank="1" showInputMessage="1" showErrorMessage="1" promptTitle="Sistema Globalmente Armonizado " prompt="Corresponde a la ficha de datos de seguridad de productos químicos elaborada bajo el Sistema Globalmente Armonizado." sqref="D28" xr:uid="{2D0DC5A8-9030-498E-9586-CB1CE883874C}"/>
    <dataValidation allowBlank="1" showInputMessage="1" showErrorMessage="1" promptTitle="Tocicidad" prompt="Corresponde a la categoria de tocicidad de acuerdo al Sistema Globalmente Armonizado." sqref="E28" xr:uid="{46BF7B2E-0ECF-4A90-8C81-9816A77D79F3}"/>
    <dataValidation allowBlank="1" showInputMessage="1" showErrorMessage="1" promptTitle="IARC" prompt="Corresponde a la clasificación de sustancias segun el riesgo que resulten carcinógenas" sqref="F28" xr:uid="{7C54303A-27D3-46C9-8B25-A1F6B16756E7}"/>
    <dataValidation type="decimal" allowBlank="1" showInputMessage="1" showErrorMessage="1" promptTitle="Tener en Cuenta:" prompt="No dejar casillas vacias coloque cero &quot;0&quot;, en caso de no aplicar." sqref="D8:D24" xr:uid="{75565102-E8A1-4DCE-B2EC-5E8F73CB658D}">
      <formula1>0</formula1>
      <formula2>10000000</formula2>
    </dataValidation>
  </dataValidations>
  <hyperlinks>
    <hyperlink ref="F26" r:id="rId1" xr:uid="{DBB49D6D-E084-4158-94B5-814E9EADD3F1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xWindow="553" yWindow="326" count="4">
        <x14:dataValidation type="list" allowBlank="1" showInputMessage="1" showErrorMessage="1" xr:uid="{CFCCACE9-91D7-44F7-B930-08D20B443603}">
          <x14:formula1>
            <xm:f>Hoja1!$B$3:$B$5</xm:f>
          </x14:formula1>
          <xm:sqref>D26</xm:sqref>
        </x14:dataValidation>
        <x14:dataValidation type="list" allowBlank="1" showInputMessage="1" showErrorMessage="1" xr:uid="{A7EDA4E1-D030-4479-BE62-69D1D9948F1B}">
          <x14:formula1>
            <xm:f>Hoja1!$C$3:$C$6</xm:f>
          </x14:formula1>
          <xm:sqref>E29:E36</xm:sqref>
        </x14:dataValidation>
        <x14:dataValidation type="list" allowBlank="1" showInputMessage="1" showErrorMessage="1" xr:uid="{98593924-1418-4558-B550-5CE783E4A806}">
          <x14:formula1>
            <xm:f>Hoja1!$D$3:$D$6</xm:f>
          </x14:formula1>
          <xm:sqref>F29:F36</xm:sqref>
        </x14:dataValidation>
        <x14:dataValidation type="list" allowBlank="1" showInputMessage="1" showErrorMessage="1" xr:uid="{65856904-474D-4409-BA19-88E94DE87D95}">
          <x14:formula1>
            <xm:f>Hoja1!$B$3:$B$4</xm:f>
          </x14:formula1>
          <xm:sqref>D29:D36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XFC61"/>
  <sheetViews>
    <sheetView showGridLines="0" topLeftCell="A3" workbookViewId="0">
      <pane ySplit="3" topLeftCell="A6" activePane="bottomLeft" state="frozen"/>
      <selection activeCell="A3" sqref="A3"/>
      <selection pane="bottomLeft" activeCell="F15" sqref="F15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5.7109375" customWidth="1"/>
    <col min="7" max="7" width="4.7109375" customWidth="1"/>
    <col min="8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+COUNTA(C8:C18)</f>
        <v>11</v>
      </c>
      <c r="D1">
        <f>+COUNTA(D8:D18)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396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9.5" customHeight="1" x14ac:dyDescent="0.2">
      <c r="C17" s="9" t="s">
        <v>406</v>
      </c>
      <c r="D17" s="9"/>
      <c r="E17" s="9" t="s">
        <v>44</v>
      </c>
    </row>
    <row r="18" spans="3:6" ht="23.25" customHeight="1" x14ac:dyDescent="0.2">
      <c r="C18" s="10" t="s">
        <v>36</v>
      </c>
      <c r="D18" s="93"/>
      <c r="E18" s="28" t="s">
        <v>45</v>
      </c>
    </row>
    <row r="19" spans="3:6" ht="14.25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114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9"/>
      <c r="C47" s="37"/>
      <c r="D47" s="38"/>
      <c r="E47" s="38"/>
    </row>
    <row r="50" spans="2:4" ht="25.5" x14ac:dyDescent="0.2">
      <c r="B50" s="15" t="s">
        <v>18</v>
      </c>
      <c r="C50" s="16" t="s">
        <v>33</v>
      </c>
      <c r="D50" s="15" t="s">
        <v>28</v>
      </c>
    </row>
    <row r="51" spans="2:4" x14ac:dyDescent="0.2">
      <c r="B51" s="36"/>
      <c r="C51" s="37"/>
      <c r="D51" s="38"/>
    </row>
    <row r="52" spans="2:4" x14ac:dyDescent="0.2">
      <c r="B52" s="36"/>
      <c r="C52" s="37"/>
      <c r="D52" s="38"/>
    </row>
    <row r="53" spans="2:4" x14ac:dyDescent="0.2">
      <c r="B53" s="36"/>
      <c r="C53" s="37"/>
      <c r="D53" s="38"/>
    </row>
    <row r="54" spans="2:4" x14ac:dyDescent="0.2">
      <c r="B54" s="36"/>
      <c r="C54" s="37"/>
      <c r="D54" s="38"/>
    </row>
    <row r="55" spans="2:4" x14ac:dyDescent="0.2">
      <c r="B55" s="36"/>
      <c r="C55" s="37"/>
      <c r="D55" s="38"/>
    </row>
    <row r="56" spans="2:4" x14ac:dyDescent="0.2">
      <c r="B56" s="39"/>
      <c r="C56" s="37"/>
      <c r="D56" s="38"/>
    </row>
    <row r="59" spans="2:4" ht="38.25" customHeight="1" x14ac:dyDescent="0.2"/>
    <row r="60" spans="2:4" ht="14.25" customHeight="1" x14ac:dyDescent="0.2"/>
    <row r="61" spans="2:4" ht="14.25" customHeight="1" x14ac:dyDescent="0.2"/>
  </sheetData>
  <sheetProtection algorithmName="SHA-512" hashValue="wCfklQ+jZLidiZusKvbmUMtUpQv53u2/vWsKeckKSnb4eHbK+MCIV/RA+g5O31FoFjBmNXdzpXkgWVyXvuF4Iw==" saltValue="5fasBSqyaCs3MS3RgtAVKA==" spinCount="100000" sheet="1" objects="1" scenarios="1"/>
  <mergeCells count="3">
    <mergeCell ref="B5:F5"/>
    <mergeCell ref="C25:F25"/>
    <mergeCell ref="B38:E38"/>
  </mergeCells>
  <conditionalFormatting sqref="F26 C28:F36">
    <cfRule type="expression" dxfId="1" priority="1">
      <formula>+IF($D$26="No",1,0)</formula>
    </cfRule>
  </conditionalFormatting>
  <dataValidations xWindow="552" yWindow="520" count="5">
    <dataValidation allowBlank="1" showInputMessage="1" showErrorMessage="1" promptTitle="Tener en cuenta:" prompt="Aplica sólo para el consumo de combustible en función de la ejeucción del contrato." sqref="C26:C36 C24" xr:uid="{55AFE4BD-456E-4DF8-A2FB-C56E86D69A28}"/>
    <dataValidation allowBlank="1" showInputMessage="1" showErrorMessage="1" promptTitle="IARC" prompt="Corresponde a la clasificación de sustancias segun el riesgo que resulten carcinógenas" sqref="F28" xr:uid="{C6AAD46C-1EC3-43C9-82D7-E3FBDC8BF19B}"/>
    <dataValidation allowBlank="1" showInputMessage="1" showErrorMessage="1" promptTitle="Tocicidad" prompt="Corresponde a la categoria de tocicidad de acuerdo al Sistema Globalmente Armonizado." sqref="E28" xr:uid="{B8AD6A3C-3AE1-4540-932F-72331C7790C0}"/>
    <dataValidation allowBlank="1" showInputMessage="1" showErrorMessage="1" promptTitle="Sistema Globalmente Armonizado " prompt="Corresponde a la ficha de datos de seguridad de productos químicos elaborada bajo el Sistema Globalmente Armonizado." sqref="D28" xr:uid="{67F02428-1499-4EF2-89AF-F185A69C4E75}"/>
    <dataValidation type="decimal" allowBlank="1" showInputMessage="1" showErrorMessage="1" promptTitle="Tener en Cuenta:" prompt="No dejar casillas vacias coloque cero &quot;0&quot;, en caso de no aplicar." sqref="D8:D24" xr:uid="{2DD01809-8F32-46EC-B11B-A1ACA5BCFD83}">
      <formula1>0</formula1>
      <formula2>10000000</formula2>
    </dataValidation>
  </dataValidations>
  <hyperlinks>
    <hyperlink ref="F26" r:id="rId1" xr:uid="{7B7A7479-9709-4001-B33A-49140B009300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xWindow="552" yWindow="520" count="4">
        <x14:dataValidation type="list" allowBlank="1" showInputMessage="1" showErrorMessage="1" xr:uid="{04D8FE8C-13B2-43C6-8197-899010059E15}">
          <x14:formula1>
            <xm:f>Hoja1!$B$3:$B$4</xm:f>
          </x14:formula1>
          <xm:sqref>D29:D36</xm:sqref>
        </x14:dataValidation>
        <x14:dataValidation type="list" allowBlank="1" showInputMessage="1" showErrorMessage="1" xr:uid="{6B88015E-DDC9-44EB-94F6-2A7BAFF5C353}">
          <x14:formula1>
            <xm:f>Hoja1!$D$3:$D$6</xm:f>
          </x14:formula1>
          <xm:sqref>F29:F36</xm:sqref>
        </x14:dataValidation>
        <x14:dataValidation type="list" allowBlank="1" showInputMessage="1" showErrorMessage="1" xr:uid="{30E35979-177E-41AB-9E83-47D40EAC6C41}">
          <x14:formula1>
            <xm:f>Hoja1!$C$3:$C$6</xm:f>
          </x14:formula1>
          <xm:sqref>E29:E36</xm:sqref>
        </x14:dataValidation>
        <x14:dataValidation type="list" allowBlank="1" showInputMessage="1" showErrorMessage="1" xr:uid="{C08D2168-9235-4D1A-8D56-07A3E7546513}">
          <x14:formula1>
            <xm:f>Hoja1!$B$3:$B$5</xm:f>
          </x14:formula1>
          <xm:sqref>D26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XFC61"/>
  <sheetViews>
    <sheetView showGridLines="0" topLeftCell="A3" workbookViewId="0">
      <pane ySplit="3" topLeftCell="A6" activePane="bottomLeft" state="frozen"/>
      <selection activeCell="A3" sqref="A3"/>
      <selection pane="bottomLeft" activeCell="F17" sqref="F17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5.7109375" customWidth="1"/>
    <col min="7" max="7" width="4.7109375" customWidth="1"/>
    <col min="8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+COUNTA(C8:C18)</f>
        <v>11</v>
      </c>
      <c r="D1">
        <f>+COUNTA(D8:D18)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53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9.5" customHeight="1" x14ac:dyDescent="0.2">
      <c r="C17" s="9" t="s">
        <v>406</v>
      </c>
      <c r="D17" s="9"/>
      <c r="E17" s="9" t="s">
        <v>44</v>
      </c>
    </row>
    <row r="18" spans="3:6" ht="23.25" customHeight="1" x14ac:dyDescent="0.2">
      <c r="C18" s="10" t="s">
        <v>36</v>
      </c>
      <c r="D18" s="93"/>
      <c r="E18" s="28" t="s">
        <v>45</v>
      </c>
    </row>
    <row r="19" spans="3:6" ht="14.25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114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9"/>
      <c r="C47" s="37"/>
      <c r="D47" s="38"/>
      <c r="E47" s="38"/>
    </row>
    <row r="50" spans="2:4" ht="25.5" x14ac:dyDescent="0.2">
      <c r="B50" s="15" t="s">
        <v>18</v>
      </c>
      <c r="C50" s="16" t="s">
        <v>33</v>
      </c>
      <c r="D50" s="15" t="s">
        <v>28</v>
      </c>
    </row>
    <row r="51" spans="2:4" x14ac:dyDescent="0.2">
      <c r="B51" s="36"/>
      <c r="C51" s="37"/>
      <c r="D51" s="38"/>
    </row>
    <row r="52" spans="2:4" x14ac:dyDescent="0.2">
      <c r="B52" s="36"/>
      <c r="C52" s="37"/>
      <c r="D52" s="38"/>
    </row>
    <row r="53" spans="2:4" x14ac:dyDescent="0.2">
      <c r="B53" s="36"/>
      <c r="C53" s="37"/>
      <c r="D53" s="38"/>
    </row>
    <row r="54" spans="2:4" x14ac:dyDescent="0.2">
      <c r="B54" s="36"/>
      <c r="C54" s="37"/>
      <c r="D54" s="38"/>
    </row>
    <row r="55" spans="2:4" x14ac:dyDescent="0.2">
      <c r="B55" s="36"/>
      <c r="C55" s="37"/>
      <c r="D55" s="38"/>
    </row>
    <row r="56" spans="2:4" x14ac:dyDescent="0.2">
      <c r="B56" s="39"/>
      <c r="C56" s="37"/>
      <c r="D56" s="38"/>
    </row>
    <row r="59" spans="2:4" ht="38.25" customHeight="1" x14ac:dyDescent="0.2"/>
    <row r="60" spans="2:4" ht="14.25" customHeight="1" x14ac:dyDescent="0.2"/>
    <row r="61" spans="2:4" ht="14.25" customHeight="1" x14ac:dyDescent="0.2"/>
  </sheetData>
  <sheetProtection algorithmName="SHA-512" hashValue="mMb+WS4k/pjeGmHboHMyziCurajw6QjcqGGMY6U4NnFWQ7rcxT0n/xDx1OBjBozb+nYbZxYPS2MGMiihXLskFg==" saltValue="oSCu8PpZC5BlJpgx/QKDvA==" spinCount="100000" sheet="1" objects="1" scenarios="1"/>
  <mergeCells count="3">
    <mergeCell ref="B5:F5"/>
    <mergeCell ref="C25:F25"/>
    <mergeCell ref="B38:E38"/>
  </mergeCells>
  <conditionalFormatting sqref="F26 C28:F36">
    <cfRule type="expression" dxfId="0" priority="1">
      <formula>+IF($D$26="No",1,0)</formula>
    </cfRule>
  </conditionalFormatting>
  <dataValidations xWindow="517" yWindow="584" count="5">
    <dataValidation allowBlank="1" showInputMessage="1" showErrorMessage="1" promptTitle="Tener en cuenta:" prompt="Aplica sólo para el consumo de combustible en función de la ejeucción del contrato." sqref="C26:C36 C24" xr:uid="{9135A7BA-0D72-40F9-81A3-A6F0870C4D68}"/>
    <dataValidation allowBlank="1" showInputMessage="1" showErrorMessage="1" promptTitle="Sistema Globalmente Armonizado " prompt="Corresponde a la ficha de datos de seguridad de productos químicos elaborada bajo el Sistema Globalmente Armonizado." sqref="D28" xr:uid="{DB3F3BCD-948E-4AA7-8BBD-6D47B86BEF0A}"/>
    <dataValidation allowBlank="1" showInputMessage="1" showErrorMessage="1" promptTitle="Tocicidad" prompt="Corresponde a la categoria de tocicidad de acuerdo al Sistema Globalmente Armonizado." sqref="E28" xr:uid="{D3BA590D-A1FE-46FB-BC66-CA522ABA116A}"/>
    <dataValidation allowBlank="1" showInputMessage="1" showErrorMessage="1" promptTitle="IARC" prompt="Corresponde a la clasificación de sustancias segun el riesgo que resulten carcinógenas" sqref="F28" xr:uid="{DC81393B-8659-4564-80E7-A31B91FA9114}"/>
    <dataValidation type="decimal" allowBlank="1" showInputMessage="1" showErrorMessage="1" promptTitle="Tener en Cuenta:" prompt="No dejar casillas vacias coloque cero &quot;0&quot;, en caso de no aplicar." sqref="D8:D24" xr:uid="{4740C591-CA43-4B0B-A647-764EB5C4AC61}">
      <formula1>0</formula1>
      <formula2>10000000</formula2>
    </dataValidation>
  </dataValidations>
  <hyperlinks>
    <hyperlink ref="F26" r:id="rId1" xr:uid="{7A17BA97-45C5-455B-A944-D4D96D9CDAF0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xWindow="517" yWindow="584" count="4">
        <x14:dataValidation type="list" allowBlank="1" showInputMessage="1" showErrorMessage="1" xr:uid="{B509EC28-7606-475D-8087-6CA502AC39F4}">
          <x14:formula1>
            <xm:f>Hoja1!$B$3:$B$5</xm:f>
          </x14:formula1>
          <xm:sqref>D26</xm:sqref>
        </x14:dataValidation>
        <x14:dataValidation type="list" allowBlank="1" showInputMessage="1" showErrorMessage="1" xr:uid="{2109E216-F905-43AC-9694-275AEB98DAFA}">
          <x14:formula1>
            <xm:f>Hoja1!$C$3:$C$6</xm:f>
          </x14:formula1>
          <xm:sqref>E29:E36</xm:sqref>
        </x14:dataValidation>
        <x14:dataValidation type="list" allowBlank="1" showInputMessage="1" showErrorMessage="1" xr:uid="{37BF9FF6-8B5C-4019-B284-D9496AD2C7D0}">
          <x14:formula1>
            <xm:f>Hoja1!$D$3:$D$6</xm:f>
          </x14:formula1>
          <xm:sqref>F29:F36</xm:sqref>
        </x14:dataValidation>
        <x14:dataValidation type="list" allowBlank="1" showInputMessage="1" showErrorMessage="1" xr:uid="{C633A294-956A-4840-9CB2-D74176BC0D12}">
          <x14:formula1>
            <xm:f>Hoja1!$B$3:$B$4</xm:f>
          </x14:formula1>
          <xm:sqref>D29:D36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2"/>
  <sheetViews>
    <sheetView showGridLines="0" tabSelected="1" zoomScaleNormal="100" workbookViewId="0">
      <pane ySplit="3" topLeftCell="A4" activePane="bottomLeft" state="frozen"/>
      <selection pane="bottomLeft" activeCell="G3" sqref="G3"/>
    </sheetView>
  </sheetViews>
  <sheetFormatPr baseColWidth="10" defaultColWidth="0" defaultRowHeight="12.75" zeroHeight="1" x14ac:dyDescent="0.2"/>
  <cols>
    <col min="1" max="1" width="10.42578125" customWidth="1"/>
    <col min="2" max="4" width="10.42578125" hidden="1" customWidth="1"/>
    <col min="5" max="5" width="39.85546875" customWidth="1"/>
    <col min="6" max="6" width="8.7109375" customWidth="1"/>
    <col min="7" max="7" width="16.7109375" bestFit="1" customWidth="1"/>
    <col min="8" max="8" width="21.28515625" customWidth="1"/>
    <col min="9" max="9" width="5" customWidth="1"/>
    <col min="10" max="10" width="11.42578125" customWidth="1"/>
    <col min="11" max="11" width="11.42578125" hidden="1" customWidth="1"/>
    <col min="12" max="27" width="0" hidden="1" customWidth="1"/>
    <col min="28" max="16384" width="11.42578125" hidden="1"/>
  </cols>
  <sheetData>
    <row r="1" spans="2:27" ht="3.75" customHeight="1" x14ac:dyDescent="0.2"/>
    <row r="2" spans="2:27" ht="15" x14ac:dyDescent="0.25">
      <c r="E2" s="113" t="s">
        <v>23</v>
      </c>
      <c r="F2" s="113"/>
      <c r="G2" s="113"/>
      <c r="H2" s="113"/>
      <c r="I2" s="113"/>
    </row>
    <row r="3" spans="2:27" ht="15" x14ac:dyDescent="0.25">
      <c r="E3" s="115" t="s">
        <v>22</v>
      </c>
      <c r="F3" s="115"/>
      <c r="G3" s="23"/>
      <c r="H3" s="18"/>
      <c r="I3" s="18"/>
    </row>
    <row r="4" spans="2:27" ht="16.5" customHeight="1" x14ac:dyDescent="0.2"/>
    <row r="5" spans="2:27" x14ac:dyDescent="0.2">
      <c r="E5" s="27" t="s">
        <v>43</v>
      </c>
      <c r="F5" s="116"/>
      <c r="G5" s="117"/>
      <c r="H5" s="117"/>
    </row>
    <row r="6" spans="2:27" ht="22.5" customHeight="1" x14ac:dyDescent="0.2">
      <c r="B6" s="12">
        <f ca="1">+TODAY()</f>
        <v>45715</v>
      </c>
    </row>
    <row r="7" spans="2:27" ht="19.5" customHeight="1" x14ac:dyDescent="0.2">
      <c r="B7" s="12"/>
      <c r="D7" s="114" t="s">
        <v>41</v>
      </c>
      <c r="E7" s="114"/>
      <c r="F7" s="114"/>
      <c r="G7" s="114"/>
      <c r="H7" s="42"/>
    </row>
    <row r="8" spans="2:27" ht="12" customHeight="1" x14ac:dyDescent="0.2"/>
    <row r="9" spans="2:27" ht="15.75" x14ac:dyDescent="0.2">
      <c r="G9" s="25" t="s">
        <v>42</v>
      </c>
      <c r="H9" s="25" t="s">
        <v>21</v>
      </c>
    </row>
    <row r="10" spans="2:27" ht="27" customHeight="1" x14ac:dyDescent="0.2">
      <c r="D10" s="13"/>
      <c r="E10" s="20" t="s">
        <v>19</v>
      </c>
      <c r="F10" s="24"/>
      <c r="G10" s="22" t="str">
        <f>+IFERROR(IF(F5="","",IF(H10=1,"ok","Pendiente Información")),"Pendiente Información")</f>
        <v/>
      </c>
      <c r="H10" s="26" t="str">
        <f>+IFERROR(IF(F5="","",'Información del personal'!AD1),0)</f>
        <v/>
      </c>
      <c r="AA10">
        <f ca="1">+AA11-335</f>
        <v>45380</v>
      </c>
    </row>
    <row r="11" spans="2:27" ht="6" customHeight="1" x14ac:dyDescent="0.2">
      <c r="B11">
        <v>30</v>
      </c>
      <c r="C11">
        <v>28</v>
      </c>
      <c r="H11" s="19"/>
      <c r="AA11" s="12">
        <f ca="1">+TODAY()</f>
        <v>45715</v>
      </c>
    </row>
    <row r="12" spans="2:27" ht="24.75" customHeight="1" x14ac:dyDescent="0.2">
      <c r="B12" t="s">
        <v>20</v>
      </c>
      <c r="C12">
        <v>1</v>
      </c>
      <c r="D12" s="12">
        <f>+DATE($G$3,C12,$B$11)</f>
        <v>30</v>
      </c>
      <c r="E12" s="20" t="str">
        <f>+B12&amp;$G$3</f>
        <v xml:space="preserve">Datos Informe Enero de </v>
      </c>
      <c r="F12" s="21"/>
      <c r="G12" s="22" t="str">
        <f>IF($F$5="","",IF($H$7&gt;L12,"No Aplica",IF(H12=1,"ok","Pendiente Información")))</f>
        <v/>
      </c>
      <c r="H12" s="26" t="str">
        <f>IF($F$5="","",IF($H$7&gt;L12,"No Aplica",'Datos Informe Enero'!$E$1))</f>
        <v/>
      </c>
      <c r="L12" s="12">
        <f>+D12</f>
        <v>30</v>
      </c>
      <c r="AA12" s="12">
        <f ca="1">+AA11-365</f>
        <v>45350</v>
      </c>
    </row>
    <row r="13" spans="2:27" ht="24.75" customHeight="1" x14ac:dyDescent="0.2">
      <c r="B13" t="s">
        <v>60</v>
      </c>
      <c r="C13">
        <v>2</v>
      </c>
      <c r="D13" s="12">
        <f>+DATE($G$3,C13,$C$11)</f>
        <v>59</v>
      </c>
      <c r="E13" s="20" t="str">
        <f t="shared" ref="E13:E23" si="0">+B13&amp;$G$3</f>
        <v xml:space="preserve">Datos Informe Febrero de </v>
      </c>
      <c r="F13" s="21"/>
      <c r="G13" s="22" t="str">
        <f t="shared" ref="G13:G23" si="1">IF($F$5="","",IF($H$7&gt;L13,"No Aplica",IF(H13=1,"ok","Pendiente Información")))</f>
        <v/>
      </c>
      <c r="H13" s="26" t="str">
        <f>IF($F$5="","",IF($H$7&gt;L13,"No Aplica",'Datos Informe Febrero'!$E$1))</f>
        <v/>
      </c>
      <c r="L13" s="12">
        <f t="shared" ref="L13:L23" si="2">+D13</f>
        <v>59</v>
      </c>
    </row>
    <row r="14" spans="2:27" ht="24.75" customHeight="1" x14ac:dyDescent="0.2">
      <c r="B14" t="s">
        <v>61</v>
      </c>
      <c r="C14">
        <v>3</v>
      </c>
      <c r="D14" s="12">
        <f t="shared" ref="D14:D23" si="3">+DATE($G$3,C14,$B$11)</f>
        <v>90</v>
      </c>
      <c r="E14" s="20" t="str">
        <f t="shared" si="0"/>
        <v xml:space="preserve">Datos Informe Marzo de </v>
      </c>
      <c r="F14" s="21"/>
      <c r="G14" s="22" t="str">
        <f t="shared" si="1"/>
        <v/>
      </c>
      <c r="H14" s="26" t="str">
        <f>IF($F$5="","",IF($H$7&gt;L14,"No Aplica",'Datos Informe Marzo'!$E$1))</f>
        <v/>
      </c>
      <c r="L14" s="12">
        <f t="shared" si="2"/>
        <v>90</v>
      </c>
    </row>
    <row r="15" spans="2:27" ht="24.75" customHeight="1" x14ac:dyDescent="0.2">
      <c r="B15" t="s">
        <v>62</v>
      </c>
      <c r="C15">
        <v>4</v>
      </c>
      <c r="D15" s="12">
        <f t="shared" si="3"/>
        <v>121</v>
      </c>
      <c r="E15" s="20" t="str">
        <f t="shared" si="0"/>
        <v xml:space="preserve">Datos Informe Abril de </v>
      </c>
      <c r="F15" s="21"/>
      <c r="G15" s="22" t="str">
        <f t="shared" si="1"/>
        <v/>
      </c>
      <c r="H15" s="26" t="str">
        <f>IF($F$5="","",IF($H$7&gt;L15,"No Aplica",'Datos Informe Abril'!$E$1))</f>
        <v/>
      </c>
      <c r="L15" s="12">
        <f t="shared" si="2"/>
        <v>121</v>
      </c>
    </row>
    <row r="16" spans="2:27" ht="24.75" customHeight="1" x14ac:dyDescent="0.2">
      <c r="B16" t="s">
        <v>63</v>
      </c>
      <c r="C16">
        <v>5</v>
      </c>
      <c r="D16" s="12">
        <f t="shared" si="3"/>
        <v>151</v>
      </c>
      <c r="E16" s="20" t="str">
        <f t="shared" si="0"/>
        <v xml:space="preserve">Datos Informe Mayo de </v>
      </c>
      <c r="F16" s="21"/>
      <c r="G16" s="22" t="str">
        <f>IF($F$5="","",IF($H$7&gt;L16,"No Aplica",IF(H16=1,"ok","Pendiente Información")))</f>
        <v/>
      </c>
      <c r="H16" s="26" t="str">
        <f>IF($F$5="","",IF($H$7&gt;L16,"No Aplica",'Datos Informe Mayo'!$E$1))</f>
        <v/>
      </c>
      <c r="L16" s="12">
        <f t="shared" si="2"/>
        <v>151</v>
      </c>
    </row>
    <row r="17" spans="2:12" ht="24.75" customHeight="1" x14ac:dyDescent="0.2">
      <c r="B17" t="s">
        <v>64</v>
      </c>
      <c r="C17">
        <v>6</v>
      </c>
      <c r="D17" s="12">
        <f t="shared" si="3"/>
        <v>182</v>
      </c>
      <c r="E17" s="20" t="str">
        <f t="shared" si="0"/>
        <v xml:space="preserve">Datos Informe Junio de </v>
      </c>
      <c r="F17" s="21"/>
      <c r="G17" s="22" t="str">
        <f t="shared" si="1"/>
        <v/>
      </c>
      <c r="H17" s="26" t="str">
        <f>IF($F$5="","",IF($H$7&gt;L17,"No Aplica",'Datos Informe Junio'!$E$1))</f>
        <v/>
      </c>
      <c r="L17" s="12">
        <f t="shared" si="2"/>
        <v>182</v>
      </c>
    </row>
    <row r="18" spans="2:12" ht="24.75" customHeight="1" x14ac:dyDescent="0.2">
      <c r="B18" t="s">
        <v>65</v>
      </c>
      <c r="C18">
        <v>7</v>
      </c>
      <c r="D18" s="12">
        <f t="shared" si="3"/>
        <v>212</v>
      </c>
      <c r="E18" s="20" t="str">
        <f t="shared" si="0"/>
        <v xml:space="preserve">Datos Informe Julio de </v>
      </c>
      <c r="F18" s="21"/>
      <c r="G18" s="22" t="str">
        <f t="shared" si="1"/>
        <v/>
      </c>
      <c r="H18" s="26" t="str">
        <f>IF($F$5="","",IF($H$7&gt;L18,"No Aplica",'Datos Informe Julio'!$E$1))</f>
        <v/>
      </c>
      <c r="L18" s="12">
        <f t="shared" si="2"/>
        <v>212</v>
      </c>
    </row>
    <row r="19" spans="2:12" ht="24.75" customHeight="1" x14ac:dyDescent="0.2">
      <c r="B19" t="s">
        <v>66</v>
      </c>
      <c r="C19">
        <v>8</v>
      </c>
      <c r="D19" s="12">
        <f t="shared" si="3"/>
        <v>243</v>
      </c>
      <c r="E19" s="20" t="str">
        <f t="shared" si="0"/>
        <v xml:space="preserve">Datos Informe Agosto de </v>
      </c>
      <c r="F19" s="21"/>
      <c r="G19" s="22" t="str">
        <f t="shared" si="1"/>
        <v/>
      </c>
      <c r="H19" s="26" t="str">
        <f>IF($F$5="","",IF($H$7&gt;L19,"No Aplica",'Datos Informe Agosto'!$E$1))</f>
        <v/>
      </c>
      <c r="L19" s="12">
        <f t="shared" si="2"/>
        <v>243</v>
      </c>
    </row>
    <row r="20" spans="2:12" ht="24.75" customHeight="1" x14ac:dyDescent="0.2">
      <c r="B20" t="s">
        <v>67</v>
      </c>
      <c r="C20">
        <v>9</v>
      </c>
      <c r="D20" s="12">
        <f t="shared" si="3"/>
        <v>274</v>
      </c>
      <c r="E20" s="20" t="str">
        <f t="shared" si="0"/>
        <v xml:space="preserve">Datos Informe Septiembre de </v>
      </c>
      <c r="F20" s="21"/>
      <c r="G20" s="22" t="str">
        <f t="shared" si="1"/>
        <v/>
      </c>
      <c r="H20" s="26" t="str">
        <f>IF($F$5="","",IF($H$7&gt;L20,"No Aplica",'Datos Informe Septiembre'!$E$1))</f>
        <v/>
      </c>
      <c r="L20" s="12">
        <f t="shared" si="2"/>
        <v>274</v>
      </c>
    </row>
    <row r="21" spans="2:12" ht="24.75" customHeight="1" x14ac:dyDescent="0.2">
      <c r="B21" t="s">
        <v>68</v>
      </c>
      <c r="C21">
        <v>10</v>
      </c>
      <c r="D21" s="12">
        <f t="shared" si="3"/>
        <v>304</v>
      </c>
      <c r="E21" s="20" t="str">
        <f t="shared" si="0"/>
        <v xml:space="preserve">Datos Informe Octubre de </v>
      </c>
      <c r="F21" s="21"/>
      <c r="G21" s="22" t="str">
        <f t="shared" si="1"/>
        <v/>
      </c>
      <c r="H21" s="26" t="str">
        <f>IF($F$5="","",IF($H$7&gt;L21,"No Aplica",'Datos Informe Octubre'!$E$1))</f>
        <v/>
      </c>
      <c r="L21" s="12">
        <f t="shared" si="2"/>
        <v>304</v>
      </c>
    </row>
    <row r="22" spans="2:12" ht="24.75" customHeight="1" x14ac:dyDescent="0.2">
      <c r="B22" t="s">
        <v>69</v>
      </c>
      <c r="C22">
        <v>11</v>
      </c>
      <c r="D22" s="12">
        <f t="shared" si="3"/>
        <v>335</v>
      </c>
      <c r="E22" s="20" t="str">
        <f t="shared" si="0"/>
        <v xml:space="preserve">Datos Informe Noviembre de </v>
      </c>
      <c r="F22" s="21"/>
      <c r="G22" s="22" t="str">
        <f t="shared" si="1"/>
        <v/>
      </c>
      <c r="H22" s="26" t="str">
        <f>IF($F$5="","",IF($H$7&gt;L22,"No Aplica",'Datos Informe Noviembre'!$E$1))</f>
        <v/>
      </c>
      <c r="L22" s="12">
        <f t="shared" si="2"/>
        <v>335</v>
      </c>
    </row>
    <row r="23" spans="2:12" ht="24.75" customHeight="1" x14ac:dyDescent="0.2">
      <c r="B23" t="s">
        <v>70</v>
      </c>
      <c r="C23">
        <v>12</v>
      </c>
      <c r="D23" s="12">
        <f t="shared" si="3"/>
        <v>365</v>
      </c>
      <c r="E23" s="20" t="str">
        <f t="shared" si="0"/>
        <v xml:space="preserve">Datos Informe Diciembre de </v>
      </c>
      <c r="F23" s="21"/>
      <c r="G23" s="22" t="str">
        <f t="shared" si="1"/>
        <v/>
      </c>
      <c r="H23" s="26" t="str">
        <f>IF($F$5="","",IF($H$7&gt;L23,"No Aplica",'Datos Informe Diciembre'!$E$1))</f>
        <v/>
      </c>
      <c r="L23" s="12">
        <f t="shared" si="2"/>
        <v>365</v>
      </c>
    </row>
    <row r="24" spans="2:12" ht="24.75" customHeight="1" x14ac:dyDescent="0.2">
      <c r="D24" s="12"/>
      <c r="E24" s="47"/>
      <c r="F24" s="48"/>
      <c r="G24" s="49"/>
      <c r="H24" s="50"/>
      <c r="L24" s="12"/>
    </row>
    <row r="25" spans="2:12" ht="15.75" x14ac:dyDescent="0.2">
      <c r="H25" s="52" t="s">
        <v>18</v>
      </c>
    </row>
    <row r="26" spans="2:12" ht="35.25" customHeight="1" x14ac:dyDescent="0.2">
      <c r="E26" s="111" t="str">
        <f>+"Actualización de Matriz de identificación de peligros, evaluaición y valoración de riesgos"&amp;" - "&amp;G3</f>
        <v xml:space="preserve">Actualización de Matriz de identificación de peligros, evaluaición y valoración de riesgos - </v>
      </c>
      <c r="F26" s="111"/>
      <c r="G26" s="111"/>
      <c r="H26" s="51"/>
    </row>
    <row r="27" spans="2:12" ht="3.75" customHeight="1" x14ac:dyDescent="0.2"/>
    <row r="28" spans="2:12" ht="30.75" customHeight="1" x14ac:dyDescent="0.2">
      <c r="E28" s="111" t="str">
        <f>+"Presentación Cronograma de Actividades SSTGA"&amp;" - "&amp;G3</f>
        <v xml:space="preserve">Presentación Cronograma de Actividades SSTGA - </v>
      </c>
      <c r="F28" s="111"/>
      <c r="G28" s="111"/>
      <c r="H28" s="51"/>
    </row>
    <row r="29" spans="2:12" ht="23.25" customHeight="1" x14ac:dyDescent="0.2"/>
    <row r="30" spans="2:12" ht="15" x14ac:dyDescent="0.2">
      <c r="E30" s="111" t="s">
        <v>157</v>
      </c>
      <c r="F30" s="111"/>
      <c r="G30" s="112"/>
      <c r="H30" s="142" t="s">
        <v>158</v>
      </c>
    </row>
    <row r="31" spans="2:12" x14ac:dyDescent="0.2"/>
    <row r="32" spans="2:12" x14ac:dyDescent="0.2"/>
  </sheetData>
  <sheetProtection algorithmName="SHA-512" hashValue="lRDxMWCoCthFwHPU5AGx4rEHTyPGB2WC8sg6drYQM3W/XmRoiAFQzWAGqs4T+iJwrkDwzod2deqM5PbKCjL5Mw==" saltValue="btZZ2LDR9EL0Y2av6s9k3A==" spinCount="100000" sheet="1" selectLockedCells="1"/>
  <mergeCells count="7">
    <mergeCell ref="E30:G30"/>
    <mergeCell ref="E28:G28"/>
    <mergeCell ref="E2:I2"/>
    <mergeCell ref="D7:G7"/>
    <mergeCell ref="E3:F3"/>
    <mergeCell ref="F5:H5"/>
    <mergeCell ref="E26:G26"/>
  </mergeCells>
  <conditionalFormatting sqref="E28">
    <cfRule type="expression" dxfId="32" priority="4">
      <formula>IF($B$6&lt;A28,1,0)</formula>
    </cfRule>
    <cfRule type="cellIs" dxfId="31" priority="5" operator="between">
      <formula>0</formula>
      <formula>0.99999999</formula>
    </cfRule>
  </conditionalFormatting>
  <conditionalFormatting sqref="E30">
    <cfRule type="expression" dxfId="30" priority="1">
      <formula>IF($B$6&lt;A30,1,0)</formula>
    </cfRule>
    <cfRule type="cellIs" dxfId="29" priority="2" operator="between">
      <formula>0</formula>
      <formula>0.99999999</formula>
    </cfRule>
  </conditionalFormatting>
  <conditionalFormatting sqref="G10:G24">
    <cfRule type="cellIs" dxfId="28" priority="18" operator="equal">
      <formula>"Pendiente Información"</formula>
    </cfRule>
  </conditionalFormatting>
  <conditionalFormatting sqref="G12:G24">
    <cfRule type="expression" dxfId="27" priority="15">
      <formula>IF($B$6&lt;D12,1,0)</formula>
    </cfRule>
  </conditionalFormatting>
  <conditionalFormatting sqref="H10">
    <cfRule type="expression" dxfId="26" priority="12">
      <formula>IF($B$6&lt;D10,1,0)</formula>
    </cfRule>
    <cfRule type="cellIs" dxfId="25" priority="13" operator="between">
      <formula>0</formula>
      <formula>0.99999999999</formula>
    </cfRule>
  </conditionalFormatting>
  <conditionalFormatting sqref="H12:H25">
    <cfRule type="expression" dxfId="24" priority="8">
      <formula>IF($B$6&lt;D12,1,0)</formula>
    </cfRule>
    <cfRule type="cellIs" dxfId="23" priority="9" operator="between">
      <formula>0</formula>
      <formula>0.99999999</formula>
    </cfRule>
  </conditionalFormatting>
  <conditionalFormatting sqref="H26">
    <cfRule type="iconSet" priority="6">
      <iconSet>
        <cfvo type="percent" val="0"/>
        <cfvo type="num" val="$AA$12"/>
        <cfvo type="num" val="$AA$10"/>
      </iconSet>
    </cfRule>
  </conditionalFormatting>
  <hyperlinks>
    <hyperlink ref="H30" location="'ACC - INC'!A1" display="Ver" xr:uid="{7C15CA88-E16D-4492-8672-105D9AC95F75}"/>
  </hyperlinks>
  <pageMargins left="0.25" right="0.25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12"/>
  <sheetViews>
    <sheetView showGridLines="0" topLeftCell="A14" zoomScale="85" zoomScaleNormal="85" zoomScaleSheetLayoutView="100" workbookViewId="0">
      <selection activeCell="E15" sqref="E15"/>
    </sheetView>
  </sheetViews>
  <sheetFormatPr baseColWidth="10" defaultColWidth="0" defaultRowHeight="12.75" zeroHeight="1" x14ac:dyDescent="0.2"/>
  <cols>
    <col min="1" max="1" width="4.42578125" style="4" customWidth="1"/>
    <col min="2" max="2" width="27.140625" style="4" customWidth="1"/>
    <col min="3" max="4" width="16.28515625" style="4" customWidth="1"/>
    <col min="5" max="5" width="40.5703125" style="4" customWidth="1"/>
    <col min="6" max="6" width="17.140625" style="4" customWidth="1"/>
    <col min="7" max="7" width="15" style="4" customWidth="1"/>
    <col min="8" max="8" width="10.7109375" style="1" customWidth="1"/>
    <col min="9" max="9" width="10.85546875" style="1" customWidth="1"/>
    <col min="10" max="10" width="11.7109375" style="1" customWidth="1"/>
    <col min="11" max="11" width="11" style="1" customWidth="1"/>
    <col min="12" max="13" width="13.42578125" style="1" customWidth="1"/>
    <col min="14" max="14" width="15.140625" style="4" customWidth="1"/>
    <col min="15" max="15" width="14.140625" style="4" customWidth="1"/>
    <col min="16" max="16" width="14.5703125" style="4" customWidth="1"/>
    <col min="17" max="17" width="14.5703125" style="4" hidden="1" customWidth="1"/>
    <col min="18" max="18" width="20.140625" style="4" customWidth="1"/>
    <col min="19" max="19" width="20.85546875" style="4" customWidth="1"/>
    <col min="20" max="20" width="19.85546875" style="4" customWidth="1"/>
    <col min="21" max="21" width="14.85546875" style="4" customWidth="1"/>
    <col min="22" max="22" width="17" style="4" customWidth="1"/>
    <col min="23" max="23" width="14.42578125" style="4" customWidth="1"/>
    <col min="24" max="27" width="17.28515625" style="4" customWidth="1"/>
    <col min="28" max="28" width="11.7109375" style="4" customWidth="1"/>
    <col min="29" max="29" width="6.7109375" style="4" customWidth="1"/>
    <col min="30" max="30" width="7.42578125" style="4" customWidth="1"/>
    <col min="31" max="31" width="7" style="4" customWidth="1"/>
    <col min="32" max="32" width="9.85546875" style="4" customWidth="1"/>
    <col min="33" max="16384" width="3.28515625" style="4" hidden="1"/>
  </cols>
  <sheetData>
    <row r="1" spans="1:31" ht="27.95" customHeight="1" x14ac:dyDescent="0.2">
      <c r="A1" s="32"/>
      <c r="B1" s="33"/>
      <c r="C1" s="118" t="s">
        <v>76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20"/>
      <c r="AD1" s="4" t="e">
        <f>SUM($AD$13:AD41)/COUNT($AD$13:AD41)</f>
        <v>#DIV/0!</v>
      </c>
    </row>
    <row r="2" spans="1:31" ht="4.5" customHeight="1" x14ac:dyDescent="0.2">
      <c r="A2" s="34"/>
      <c r="B2" s="35"/>
      <c r="C2" s="121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3"/>
    </row>
    <row r="3" spans="1:31" x14ac:dyDescent="0.2"/>
    <row r="4" spans="1:31" x14ac:dyDescent="0.2">
      <c r="B4" s="130" t="s">
        <v>26</v>
      </c>
      <c r="C4" s="130"/>
      <c r="D4" s="130"/>
      <c r="E4" s="43" t="str">
        <f>IF(' INFORME SST'!H7="","",' INFORME SST'!H7)</f>
        <v/>
      </c>
      <c r="F4" s="130" t="s">
        <v>49</v>
      </c>
      <c r="G4" s="130"/>
      <c r="H4" s="131" t="str">
        <f>IF(' INFORME SST'!F5="","",' INFORME SST'!F5)</f>
        <v/>
      </c>
      <c r="I4" s="132"/>
      <c r="J4" s="132"/>
      <c r="K4" s="132"/>
      <c r="L4" s="4"/>
      <c r="M4" s="4"/>
      <c r="O4" s="5"/>
    </row>
    <row r="5" spans="1:31" ht="15.75" customHeight="1" x14ac:dyDescent="0.2">
      <c r="B5" s="7"/>
      <c r="C5" s="7"/>
      <c r="D5" s="7"/>
      <c r="E5" s="7"/>
      <c r="F5" s="7"/>
      <c r="G5" s="8"/>
      <c r="H5" s="8"/>
      <c r="I5" s="8"/>
      <c r="J5" s="8"/>
      <c r="K5" s="8"/>
      <c r="L5" s="4"/>
      <c r="M5" s="4"/>
      <c r="O5" s="5"/>
    </row>
    <row r="6" spans="1:31" x14ac:dyDescent="0.2">
      <c r="B6" s="129" t="s">
        <v>27</v>
      </c>
      <c r="C6" s="129"/>
      <c r="D6" s="129"/>
      <c r="E6" s="40"/>
      <c r="F6" s="29" t="s">
        <v>13</v>
      </c>
      <c r="G6" s="128"/>
      <c r="H6" s="128"/>
      <c r="I6" s="14" t="s">
        <v>25</v>
      </c>
      <c r="J6" s="41"/>
    </row>
    <row r="7" spans="1:31" x14ac:dyDescent="0.2">
      <c r="B7" s="8"/>
      <c r="C7" s="8"/>
      <c r="D7" s="8"/>
      <c r="E7" s="8"/>
      <c r="F7" s="7"/>
      <c r="G7" s="5"/>
      <c r="H7" s="2"/>
    </row>
    <row r="8" spans="1:31" ht="2.25" customHeight="1" x14ac:dyDescent="0.2">
      <c r="B8" s="6"/>
      <c r="C8" s="6"/>
      <c r="D8" s="6"/>
      <c r="J8"/>
    </row>
    <row r="9" spans="1:31" ht="2.25" customHeight="1" x14ac:dyDescent="0.2">
      <c r="B9" s="6"/>
      <c r="C9" s="6"/>
      <c r="D9" s="6"/>
      <c r="E9" s="6"/>
      <c r="F9"/>
      <c r="G9"/>
      <c r="H9"/>
      <c r="I9"/>
      <c r="J9"/>
      <c r="K9"/>
      <c r="L9"/>
      <c r="M9"/>
    </row>
    <row r="10" spans="1:31" x14ac:dyDescent="0.2">
      <c r="G10" s="1"/>
      <c r="AE10" s="45">
        <f ca="1">+AE11-335</f>
        <v>45380</v>
      </c>
    </row>
    <row r="11" spans="1:31" ht="45" customHeight="1" x14ac:dyDescent="0.2">
      <c r="H11" s="124" t="s">
        <v>7</v>
      </c>
      <c r="I11" s="127"/>
      <c r="J11" s="127"/>
      <c r="K11" s="125"/>
      <c r="R11" s="124" t="s">
        <v>108</v>
      </c>
      <c r="S11" s="125"/>
      <c r="V11" s="126" t="s">
        <v>75</v>
      </c>
      <c r="W11" s="126"/>
      <c r="X11" s="126"/>
      <c r="Y11" s="126"/>
      <c r="Z11" s="126"/>
      <c r="AA11" s="126"/>
      <c r="AB11" s="126"/>
      <c r="AE11" s="45">
        <f ca="1">+TODAY()</f>
        <v>45715</v>
      </c>
    </row>
    <row r="12" spans="1:31" ht="87" customHeight="1" x14ac:dyDescent="0.2">
      <c r="B12" s="54" t="s">
        <v>73</v>
      </c>
      <c r="C12" s="54" t="s">
        <v>106</v>
      </c>
      <c r="D12" s="54" t="s">
        <v>401</v>
      </c>
      <c r="E12" s="54" t="s">
        <v>0</v>
      </c>
      <c r="F12" s="54" t="s">
        <v>38</v>
      </c>
      <c r="G12" s="54" t="s">
        <v>2</v>
      </c>
      <c r="H12" s="54" t="s">
        <v>24</v>
      </c>
      <c r="I12" s="54" t="s">
        <v>3</v>
      </c>
      <c r="J12" s="54" t="s">
        <v>4</v>
      </c>
      <c r="K12" s="54" t="s">
        <v>5</v>
      </c>
      <c r="L12" s="92" t="s">
        <v>6</v>
      </c>
      <c r="M12" s="92" t="s">
        <v>107</v>
      </c>
      <c r="N12" s="92" t="s">
        <v>39</v>
      </c>
      <c r="O12" s="92" t="s">
        <v>40</v>
      </c>
      <c r="P12" s="92" t="s">
        <v>14</v>
      </c>
      <c r="Q12" s="92" t="s">
        <v>110</v>
      </c>
      <c r="R12" s="92" t="s">
        <v>109</v>
      </c>
      <c r="S12" s="92" t="s">
        <v>15</v>
      </c>
      <c r="T12" s="92" t="s">
        <v>74</v>
      </c>
      <c r="U12" s="54" t="s">
        <v>404</v>
      </c>
      <c r="V12" s="56" t="s">
        <v>403</v>
      </c>
      <c r="W12" s="56" t="s">
        <v>71</v>
      </c>
      <c r="X12" s="56" t="s">
        <v>72</v>
      </c>
      <c r="Y12" s="56" t="s">
        <v>413</v>
      </c>
      <c r="Z12" s="56" t="s">
        <v>414</v>
      </c>
      <c r="AA12" s="56"/>
      <c r="AB12" s="56"/>
      <c r="AE12" s="45">
        <f ca="1">+AE11-365</f>
        <v>45350</v>
      </c>
    </row>
    <row r="13" spans="1:31" ht="38.25" customHeight="1" x14ac:dyDescent="0.2">
      <c r="A13" s="4">
        <v>1</v>
      </c>
      <c r="B13" s="30"/>
      <c r="C13" s="69"/>
      <c r="D13" s="69"/>
      <c r="E13" s="70"/>
      <c r="F13" s="31"/>
      <c r="G13" s="31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30"/>
      <c r="T13" s="53"/>
      <c r="U13" s="53"/>
      <c r="V13" s="53"/>
      <c r="W13" s="53"/>
      <c r="X13" s="53"/>
      <c r="Y13" s="53"/>
      <c r="Z13" s="53"/>
      <c r="AA13" s="53"/>
      <c r="AB13" s="53"/>
      <c r="AC13" s="4" t="str">
        <f t="shared" ref="AC13:AC44" si="0">IF(E13="","",COUNTBLANK(B13:AB13))</f>
        <v/>
      </c>
      <c r="AD13" s="4" t="str">
        <f>IF(AC13="","",IF(AC13=0,1,0))</f>
        <v/>
      </c>
    </row>
    <row r="14" spans="1:31" ht="38.25" customHeight="1" x14ac:dyDescent="0.2">
      <c r="A14" s="4">
        <v>2</v>
      </c>
      <c r="B14" s="30"/>
      <c r="C14" s="69"/>
      <c r="D14" s="69"/>
      <c r="E14" s="70"/>
      <c r="F14" s="31"/>
      <c r="G14" s="31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30"/>
      <c r="T14" s="53"/>
      <c r="U14" s="53"/>
      <c r="V14" s="53"/>
      <c r="W14" s="53"/>
      <c r="X14" s="53"/>
      <c r="Y14" s="53"/>
      <c r="Z14" s="53"/>
      <c r="AA14" s="53"/>
      <c r="AB14" s="53"/>
      <c r="AC14" s="4" t="str">
        <f t="shared" si="0"/>
        <v/>
      </c>
      <c r="AD14" s="4" t="str">
        <f t="shared" ref="AD14:AD77" si="1">IF(AC14="","",IF(AC14=0,1,0))</f>
        <v/>
      </c>
    </row>
    <row r="15" spans="1:31" ht="38.25" customHeight="1" x14ac:dyDescent="0.2">
      <c r="A15" s="4">
        <v>3</v>
      </c>
      <c r="B15" s="30"/>
      <c r="C15" s="69"/>
      <c r="D15" s="69"/>
      <c r="E15" s="70"/>
      <c r="F15" s="31"/>
      <c r="G15" s="31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30"/>
      <c r="T15" s="53"/>
      <c r="U15" s="53"/>
      <c r="V15" s="53"/>
      <c r="W15" s="53"/>
      <c r="X15" s="53"/>
      <c r="Y15" s="53"/>
      <c r="Z15" s="53"/>
      <c r="AA15" s="53"/>
      <c r="AB15" s="53"/>
      <c r="AC15" s="4" t="str">
        <f t="shared" si="0"/>
        <v/>
      </c>
      <c r="AD15" s="4" t="str">
        <f t="shared" si="1"/>
        <v/>
      </c>
    </row>
    <row r="16" spans="1:31" ht="38.25" customHeight="1" x14ac:dyDescent="0.2">
      <c r="A16" s="4">
        <v>4</v>
      </c>
      <c r="B16" s="30"/>
      <c r="C16" s="69"/>
      <c r="D16" s="69"/>
      <c r="E16" s="70"/>
      <c r="F16" s="31"/>
      <c r="G16" s="31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30"/>
      <c r="T16" s="53"/>
      <c r="U16" s="53"/>
      <c r="V16" s="53"/>
      <c r="W16" s="53"/>
      <c r="X16" s="53"/>
      <c r="Y16" s="53"/>
      <c r="Z16" s="53"/>
      <c r="AA16" s="53"/>
      <c r="AB16" s="53"/>
      <c r="AC16" s="4" t="str">
        <f t="shared" si="0"/>
        <v/>
      </c>
      <c r="AD16" s="4" t="str">
        <f t="shared" si="1"/>
        <v/>
      </c>
    </row>
    <row r="17" spans="1:30" s="5" customFormat="1" ht="38.25" customHeight="1" x14ac:dyDescent="0.2">
      <c r="A17" s="4">
        <v>5</v>
      </c>
      <c r="B17" s="30"/>
      <c r="C17" s="69"/>
      <c r="D17" s="69"/>
      <c r="E17" s="70"/>
      <c r="F17" s="31"/>
      <c r="G17" s="31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30"/>
      <c r="T17" s="53"/>
      <c r="U17" s="53"/>
      <c r="V17" s="53"/>
      <c r="W17" s="53"/>
      <c r="X17" s="53"/>
      <c r="Y17" s="53"/>
      <c r="Z17" s="53"/>
      <c r="AA17" s="53"/>
      <c r="AB17" s="53"/>
      <c r="AC17" s="4" t="str">
        <f t="shared" si="0"/>
        <v/>
      </c>
      <c r="AD17" s="4" t="str">
        <f t="shared" si="1"/>
        <v/>
      </c>
    </row>
    <row r="18" spans="1:30" s="5" customFormat="1" ht="38.25" customHeight="1" x14ac:dyDescent="0.2">
      <c r="A18" s="4">
        <v>6</v>
      </c>
      <c r="B18" s="30"/>
      <c r="C18" s="69"/>
      <c r="D18" s="69"/>
      <c r="E18" s="70"/>
      <c r="F18" s="31"/>
      <c r="G18" s="31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30"/>
      <c r="T18" s="53"/>
      <c r="U18" s="53"/>
      <c r="V18" s="53"/>
      <c r="W18" s="53"/>
      <c r="X18" s="53"/>
      <c r="Y18" s="53"/>
      <c r="Z18" s="53"/>
      <c r="AA18" s="53"/>
      <c r="AB18" s="53"/>
      <c r="AC18" s="4" t="str">
        <f t="shared" si="0"/>
        <v/>
      </c>
      <c r="AD18" s="4" t="str">
        <f t="shared" si="1"/>
        <v/>
      </c>
    </row>
    <row r="19" spans="1:30" ht="38.25" customHeight="1" x14ac:dyDescent="0.2">
      <c r="A19" s="4">
        <v>7</v>
      </c>
      <c r="B19" s="30"/>
      <c r="C19" s="69"/>
      <c r="D19" s="69"/>
      <c r="E19" s="70"/>
      <c r="F19" s="31"/>
      <c r="G19" s="31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30"/>
      <c r="T19" s="53"/>
      <c r="U19" s="53"/>
      <c r="V19" s="53"/>
      <c r="W19" s="53"/>
      <c r="X19" s="53"/>
      <c r="Y19" s="53"/>
      <c r="Z19" s="53"/>
      <c r="AA19" s="53"/>
      <c r="AB19" s="53"/>
      <c r="AC19" s="4" t="str">
        <f t="shared" si="0"/>
        <v/>
      </c>
      <c r="AD19" s="4" t="str">
        <f t="shared" si="1"/>
        <v/>
      </c>
    </row>
    <row r="20" spans="1:30" ht="38.25" customHeight="1" x14ac:dyDescent="0.2">
      <c r="A20" s="4">
        <v>8</v>
      </c>
      <c r="B20" s="30"/>
      <c r="C20" s="69"/>
      <c r="D20" s="69"/>
      <c r="E20" s="70"/>
      <c r="F20" s="31"/>
      <c r="G20" s="31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30"/>
      <c r="T20" s="53"/>
      <c r="U20" s="53"/>
      <c r="V20" s="53"/>
      <c r="W20" s="53"/>
      <c r="X20" s="53"/>
      <c r="Y20" s="53"/>
      <c r="Z20" s="53"/>
      <c r="AA20" s="53"/>
      <c r="AB20" s="53"/>
      <c r="AC20" s="4" t="str">
        <f t="shared" si="0"/>
        <v/>
      </c>
      <c r="AD20" s="4" t="str">
        <f t="shared" si="1"/>
        <v/>
      </c>
    </row>
    <row r="21" spans="1:30" ht="38.25" customHeight="1" x14ac:dyDescent="0.2">
      <c r="A21" s="4">
        <v>9</v>
      </c>
      <c r="B21" s="30"/>
      <c r="C21" s="69"/>
      <c r="D21" s="69"/>
      <c r="E21" s="70"/>
      <c r="F21" s="31"/>
      <c r="G21" s="31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30"/>
      <c r="AC21" s="4" t="str">
        <f t="shared" si="0"/>
        <v/>
      </c>
      <c r="AD21" s="4" t="str">
        <f t="shared" si="1"/>
        <v/>
      </c>
    </row>
    <row r="22" spans="1:30" ht="38.25" customHeight="1" x14ac:dyDescent="0.2">
      <c r="A22" s="4">
        <v>10</v>
      </c>
      <c r="B22" s="30"/>
      <c r="C22" s="69"/>
      <c r="D22" s="69"/>
      <c r="E22" s="70"/>
      <c r="F22" s="31"/>
      <c r="G22" s="31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30"/>
      <c r="AC22" s="4" t="str">
        <f t="shared" si="0"/>
        <v/>
      </c>
      <c r="AD22" s="4" t="str">
        <f t="shared" si="1"/>
        <v/>
      </c>
    </row>
    <row r="23" spans="1:30" ht="38.25" customHeight="1" x14ac:dyDescent="0.2">
      <c r="A23" s="4">
        <v>11</v>
      </c>
      <c r="B23" s="30"/>
      <c r="C23" s="69"/>
      <c r="D23" s="69"/>
      <c r="E23" s="70"/>
      <c r="F23" s="31"/>
      <c r="G23" s="31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30"/>
      <c r="AC23" s="4" t="str">
        <f t="shared" si="0"/>
        <v/>
      </c>
      <c r="AD23" s="4" t="str">
        <f t="shared" si="1"/>
        <v/>
      </c>
    </row>
    <row r="24" spans="1:30" ht="38.25" customHeight="1" x14ac:dyDescent="0.2">
      <c r="A24" s="4">
        <v>12</v>
      </c>
      <c r="B24" s="30"/>
      <c r="C24" s="69"/>
      <c r="D24" s="69"/>
      <c r="E24" s="70"/>
      <c r="F24" s="31"/>
      <c r="G24" s="31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30"/>
      <c r="AC24" s="4" t="str">
        <f t="shared" si="0"/>
        <v/>
      </c>
      <c r="AD24" s="4" t="str">
        <f t="shared" si="1"/>
        <v/>
      </c>
    </row>
    <row r="25" spans="1:30" ht="38.25" customHeight="1" x14ac:dyDescent="0.2">
      <c r="A25" s="4">
        <v>13</v>
      </c>
      <c r="B25" s="30"/>
      <c r="C25" s="69"/>
      <c r="D25" s="69"/>
      <c r="E25" s="70"/>
      <c r="F25" s="31"/>
      <c r="G25" s="31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30"/>
      <c r="AC25" s="4" t="str">
        <f t="shared" si="0"/>
        <v/>
      </c>
      <c r="AD25" s="4" t="str">
        <f t="shared" si="1"/>
        <v/>
      </c>
    </row>
    <row r="26" spans="1:30" ht="38.25" customHeight="1" x14ac:dyDescent="0.2">
      <c r="A26" s="4">
        <v>14</v>
      </c>
      <c r="B26" s="30"/>
      <c r="C26" s="69"/>
      <c r="D26" s="69"/>
      <c r="E26" s="70"/>
      <c r="F26" s="31"/>
      <c r="G26" s="31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30"/>
      <c r="AC26" s="4" t="str">
        <f t="shared" si="0"/>
        <v/>
      </c>
      <c r="AD26" s="4" t="str">
        <f t="shared" si="1"/>
        <v/>
      </c>
    </row>
    <row r="27" spans="1:30" ht="38.25" customHeight="1" x14ac:dyDescent="0.2">
      <c r="A27" s="4">
        <v>15</v>
      </c>
      <c r="B27" s="30"/>
      <c r="C27" s="69"/>
      <c r="D27" s="69"/>
      <c r="E27" s="70"/>
      <c r="F27" s="31"/>
      <c r="G27" s="31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30"/>
      <c r="AC27" s="4" t="str">
        <f t="shared" si="0"/>
        <v/>
      </c>
      <c r="AD27" s="4" t="str">
        <f t="shared" si="1"/>
        <v/>
      </c>
    </row>
    <row r="28" spans="1:30" ht="38.25" customHeight="1" x14ac:dyDescent="0.2">
      <c r="A28" s="4">
        <v>16</v>
      </c>
      <c r="B28" s="30"/>
      <c r="C28" s="69"/>
      <c r="D28" s="69"/>
      <c r="E28" s="70"/>
      <c r="F28" s="31"/>
      <c r="G28" s="31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30"/>
      <c r="AC28" s="4" t="str">
        <f t="shared" si="0"/>
        <v/>
      </c>
      <c r="AD28" s="4" t="str">
        <f t="shared" si="1"/>
        <v/>
      </c>
    </row>
    <row r="29" spans="1:30" ht="38.25" customHeight="1" x14ac:dyDescent="0.2">
      <c r="A29" s="4">
        <v>17</v>
      </c>
      <c r="B29" s="30"/>
      <c r="C29" s="69"/>
      <c r="D29" s="69"/>
      <c r="E29" s="70"/>
      <c r="F29" s="31"/>
      <c r="G29" s="31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30"/>
      <c r="AC29" s="4" t="str">
        <f t="shared" si="0"/>
        <v/>
      </c>
      <c r="AD29" s="4" t="str">
        <f t="shared" si="1"/>
        <v/>
      </c>
    </row>
    <row r="30" spans="1:30" ht="38.25" customHeight="1" x14ac:dyDescent="0.2">
      <c r="A30" s="4">
        <v>18</v>
      </c>
      <c r="B30" s="30"/>
      <c r="C30" s="69"/>
      <c r="D30" s="69"/>
      <c r="E30" s="70"/>
      <c r="F30" s="31"/>
      <c r="G30" s="31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30"/>
      <c r="AC30" s="4" t="str">
        <f t="shared" si="0"/>
        <v/>
      </c>
      <c r="AD30" s="4" t="str">
        <f t="shared" si="1"/>
        <v/>
      </c>
    </row>
    <row r="31" spans="1:30" ht="38.25" customHeight="1" x14ac:dyDescent="0.2">
      <c r="A31" s="4">
        <v>19</v>
      </c>
      <c r="B31" s="30"/>
      <c r="C31" s="69"/>
      <c r="D31" s="69"/>
      <c r="E31" s="70"/>
      <c r="F31" s="31"/>
      <c r="G31" s="31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30"/>
      <c r="AC31" s="4" t="str">
        <f t="shared" si="0"/>
        <v/>
      </c>
      <c r="AD31" s="4" t="str">
        <f t="shared" si="1"/>
        <v/>
      </c>
    </row>
    <row r="32" spans="1:30" ht="38.25" customHeight="1" x14ac:dyDescent="0.2">
      <c r="A32" s="4">
        <v>20</v>
      </c>
      <c r="B32" s="30"/>
      <c r="C32" s="69"/>
      <c r="D32" s="69"/>
      <c r="E32" s="71"/>
      <c r="F32" s="31"/>
      <c r="G32" s="31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30"/>
      <c r="AC32" s="4" t="str">
        <f t="shared" si="0"/>
        <v/>
      </c>
      <c r="AD32" s="4" t="str">
        <f t="shared" si="1"/>
        <v/>
      </c>
    </row>
    <row r="33" spans="1:30" ht="38.25" customHeight="1" x14ac:dyDescent="0.2">
      <c r="A33" s="4">
        <v>21</v>
      </c>
      <c r="B33" s="30"/>
      <c r="C33" s="69"/>
      <c r="D33" s="69"/>
      <c r="E33" s="70"/>
      <c r="F33" s="31"/>
      <c r="G33" s="31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30"/>
      <c r="AC33" s="4" t="str">
        <f t="shared" si="0"/>
        <v/>
      </c>
      <c r="AD33" s="4" t="str">
        <f t="shared" si="1"/>
        <v/>
      </c>
    </row>
    <row r="34" spans="1:30" ht="38.25" customHeight="1" x14ac:dyDescent="0.2">
      <c r="A34" s="4">
        <v>22</v>
      </c>
      <c r="B34" s="30"/>
      <c r="C34" s="69"/>
      <c r="D34" s="69"/>
      <c r="E34" s="70"/>
      <c r="F34" s="31"/>
      <c r="G34" s="31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30"/>
      <c r="AC34" s="4" t="str">
        <f t="shared" si="0"/>
        <v/>
      </c>
      <c r="AD34" s="4" t="str">
        <f t="shared" si="1"/>
        <v/>
      </c>
    </row>
    <row r="35" spans="1:30" ht="38.25" customHeight="1" x14ac:dyDescent="0.2">
      <c r="A35" s="4">
        <v>23</v>
      </c>
      <c r="B35" s="30"/>
      <c r="C35" s="69"/>
      <c r="D35" s="69"/>
      <c r="E35" s="70"/>
      <c r="F35" s="31"/>
      <c r="G35" s="31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30"/>
      <c r="AC35" s="4" t="str">
        <f t="shared" si="0"/>
        <v/>
      </c>
      <c r="AD35" s="4" t="str">
        <f t="shared" si="1"/>
        <v/>
      </c>
    </row>
    <row r="36" spans="1:30" ht="38.25" customHeight="1" x14ac:dyDescent="0.2">
      <c r="A36" s="4">
        <v>24</v>
      </c>
      <c r="B36" s="30"/>
      <c r="C36" s="69"/>
      <c r="D36" s="69"/>
      <c r="E36" s="70"/>
      <c r="F36" s="31"/>
      <c r="G36" s="31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30"/>
      <c r="AC36" s="4" t="str">
        <f t="shared" si="0"/>
        <v/>
      </c>
      <c r="AD36" s="4" t="str">
        <f t="shared" si="1"/>
        <v/>
      </c>
    </row>
    <row r="37" spans="1:30" ht="38.25" customHeight="1" x14ac:dyDescent="0.2">
      <c r="A37" s="4">
        <v>25</v>
      </c>
      <c r="B37" s="30"/>
      <c r="C37" s="69"/>
      <c r="D37" s="69"/>
      <c r="E37" s="70"/>
      <c r="F37" s="31"/>
      <c r="G37" s="31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30"/>
      <c r="AC37" s="4" t="str">
        <f t="shared" si="0"/>
        <v/>
      </c>
      <c r="AD37" s="4" t="str">
        <f t="shared" si="1"/>
        <v/>
      </c>
    </row>
    <row r="38" spans="1:30" ht="38.25" customHeight="1" x14ac:dyDescent="0.2">
      <c r="A38" s="4">
        <v>26</v>
      </c>
      <c r="B38" s="30"/>
      <c r="C38" s="69"/>
      <c r="D38" s="69"/>
      <c r="E38" s="70"/>
      <c r="F38" s="31"/>
      <c r="G38" s="31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30"/>
      <c r="AC38" s="4" t="str">
        <f t="shared" si="0"/>
        <v/>
      </c>
      <c r="AD38" s="4" t="str">
        <f t="shared" si="1"/>
        <v/>
      </c>
    </row>
    <row r="39" spans="1:30" ht="38.25" customHeight="1" x14ac:dyDescent="0.2">
      <c r="A39" s="4">
        <v>27</v>
      </c>
      <c r="B39" s="30"/>
      <c r="C39" s="69"/>
      <c r="D39" s="69"/>
      <c r="E39" s="70"/>
      <c r="F39" s="31"/>
      <c r="G39" s="31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30"/>
      <c r="AC39" s="4" t="str">
        <f t="shared" si="0"/>
        <v/>
      </c>
      <c r="AD39" s="4" t="str">
        <f t="shared" si="1"/>
        <v/>
      </c>
    </row>
    <row r="40" spans="1:30" ht="38.25" customHeight="1" x14ac:dyDescent="0.2">
      <c r="A40" s="4">
        <v>28</v>
      </c>
      <c r="B40" s="30"/>
      <c r="C40" s="69"/>
      <c r="D40" s="69"/>
      <c r="E40" s="71"/>
      <c r="F40" s="31"/>
      <c r="G40" s="31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30"/>
      <c r="AC40" s="4" t="str">
        <f t="shared" si="0"/>
        <v/>
      </c>
      <c r="AD40" s="4" t="str">
        <f t="shared" si="1"/>
        <v/>
      </c>
    </row>
    <row r="41" spans="1:30" ht="38.25" customHeight="1" x14ac:dyDescent="0.2">
      <c r="A41" s="4">
        <v>29</v>
      </c>
      <c r="B41" s="30"/>
      <c r="C41" s="69"/>
      <c r="D41" s="69"/>
      <c r="E41" s="72"/>
      <c r="F41" s="31"/>
      <c r="G41" s="31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30"/>
      <c r="AC41" s="4" t="str">
        <f t="shared" si="0"/>
        <v/>
      </c>
      <c r="AD41" s="4" t="str">
        <f t="shared" si="1"/>
        <v/>
      </c>
    </row>
    <row r="42" spans="1:30" ht="38.25" customHeight="1" x14ac:dyDescent="0.2">
      <c r="A42" s="4">
        <v>30</v>
      </c>
      <c r="B42" s="30"/>
      <c r="C42" s="69"/>
      <c r="D42" s="69"/>
      <c r="E42" s="72"/>
      <c r="F42" s="31"/>
      <c r="G42" s="31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30"/>
      <c r="AC42" s="4" t="str">
        <f t="shared" si="0"/>
        <v/>
      </c>
      <c r="AD42" s="4" t="str">
        <f t="shared" si="1"/>
        <v/>
      </c>
    </row>
    <row r="43" spans="1:30" ht="38.25" customHeight="1" x14ac:dyDescent="0.2">
      <c r="A43" s="4">
        <v>31</v>
      </c>
      <c r="B43" s="30"/>
      <c r="C43" s="69"/>
      <c r="D43" s="69"/>
      <c r="E43" s="70"/>
      <c r="F43" s="31"/>
      <c r="G43" s="31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30"/>
      <c r="AC43" s="4" t="str">
        <f t="shared" si="0"/>
        <v/>
      </c>
      <c r="AD43" s="4" t="str">
        <f t="shared" si="1"/>
        <v/>
      </c>
    </row>
    <row r="44" spans="1:30" ht="38.25" customHeight="1" x14ac:dyDescent="0.2">
      <c r="A44" s="4">
        <v>32</v>
      </c>
      <c r="B44" s="30"/>
      <c r="C44" s="69"/>
      <c r="D44" s="69"/>
      <c r="E44" s="71"/>
      <c r="F44" s="31"/>
      <c r="G44" s="31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30"/>
      <c r="AC44" s="4" t="str">
        <f t="shared" si="0"/>
        <v/>
      </c>
      <c r="AD44" s="4" t="str">
        <f t="shared" si="1"/>
        <v/>
      </c>
    </row>
    <row r="45" spans="1:30" ht="38.25" customHeight="1" x14ac:dyDescent="0.2">
      <c r="A45" s="4">
        <v>33</v>
      </c>
      <c r="B45" s="30"/>
      <c r="C45" s="69"/>
      <c r="D45" s="69"/>
      <c r="E45" s="71"/>
      <c r="F45" s="31"/>
      <c r="G45" s="31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30"/>
      <c r="AC45" s="4" t="str">
        <f t="shared" ref="AC45:AC76" si="2">IF(E45="","",COUNTBLANK(B45:AB45))</f>
        <v/>
      </c>
      <c r="AD45" s="4" t="str">
        <f t="shared" si="1"/>
        <v/>
      </c>
    </row>
    <row r="46" spans="1:30" ht="38.25" customHeight="1" x14ac:dyDescent="0.2">
      <c r="A46" s="4">
        <v>34</v>
      </c>
      <c r="B46" s="30"/>
      <c r="C46" s="69"/>
      <c r="D46" s="69"/>
      <c r="E46" s="71"/>
      <c r="F46" s="31"/>
      <c r="G46" s="31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30"/>
      <c r="AC46" s="4" t="str">
        <f t="shared" si="2"/>
        <v/>
      </c>
      <c r="AD46" s="4" t="str">
        <f t="shared" si="1"/>
        <v/>
      </c>
    </row>
    <row r="47" spans="1:30" ht="38.25" customHeight="1" x14ac:dyDescent="0.2">
      <c r="A47" s="4">
        <v>35</v>
      </c>
      <c r="B47" s="30"/>
      <c r="C47" s="69"/>
      <c r="D47" s="69"/>
      <c r="E47" s="71"/>
      <c r="F47" s="31"/>
      <c r="G47" s="31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30"/>
      <c r="AC47" s="4" t="str">
        <f t="shared" si="2"/>
        <v/>
      </c>
      <c r="AD47" s="4" t="str">
        <f t="shared" si="1"/>
        <v/>
      </c>
    </row>
    <row r="48" spans="1:30" ht="38.25" customHeight="1" x14ac:dyDescent="0.2">
      <c r="A48" s="4">
        <v>36</v>
      </c>
      <c r="B48" s="30"/>
      <c r="C48" s="69"/>
      <c r="D48" s="69"/>
      <c r="E48" s="70"/>
      <c r="F48" s="31"/>
      <c r="G48" s="31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30"/>
      <c r="AC48" s="4" t="str">
        <f t="shared" si="2"/>
        <v/>
      </c>
      <c r="AD48" s="4" t="str">
        <f t="shared" si="1"/>
        <v/>
      </c>
    </row>
    <row r="49" spans="1:30" ht="38.25" customHeight="1" x14ac:dyDescent="0.2">
      <c r="A49" s="4">
        <v>37</v>
      </c>
      <c r="B49" s="30"/>
      <c r="C49" s="69"/>
      <c r="D49" s="69"/>
      <c r="E49" s="71"/>
      <c r="F49" s="31"/>
      <c r="G49" s="31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30"/>
      <c r="AC49" s="4" t="str">
        <f t="shared" si="2"/>
        <v/>
      </c>
      <c r="AD49" s="4" t="str">
        <f t="shared" si="1"/>
        <v/>
      </c>
    </row>
    <row r="50" spans="1:30" ht="38.25" customHeight="1" x14ac:dyDescent="0.2">
      <c r="A50" s="4">
        <v>38</v>
      </c>
      <c r="B50" s="30"/>
      <c r="C50" s="69"/>
      <c r="D50" s="69"/>
      <c r="E50" s="71"/>
      <c r="F50" s="31"/>
      <c r="G50" s="31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30"/>
      <c r="AC50" s="4" t="str">
        <f t="shared" si="2"/>
        <v/>
      </c>
      <c r="AD50" s="4" t="str">
        <f t="shared" si="1"/>
        <v/>
      </c>
    </row>
    <row r="51" spans="1:30" ht="38.25" customHeight="1" x14ac:dyDescent="0.2">
      <c r="A51" s="4">
        <v>39</v>
      </c>
      <c r="B51" s="30"/>
      <c r="C51" s="69"/>
      <c r="D51" s="69"/>
      <c r="E51" s="71"/>
      <c r="F51" s="31"/>
      <c r="G51" s="31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30"/>
      <c r="AC51" s="4" t="str">
        <f t="shared" si="2"/>
        <v/>
      </c>
      <c r="AD51" s="4" t="str">
        <f t="shared" si="1"/>
        <v/>
      </c>
    </row>
    <row r="52" spans="1:30" ht="38.25" customHeight="1" x14ac:dyDescent="0.2">
      <c r="A52" s="4">
        <v>40</v>
      </c>
      <c r="B52" s="30"/>
      <c r="C52" s="69"/>
      <c r="D52" s="69"/>
      <c r="E52" s="72"/>
      <c r="F52" s="31"/>
      <c r="G52" s="31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30"/>
      <c r="AC52" s="4" t="str">
        <f t="shared" si="2"/>
        <v/>
      </c>
      <c r="AD52" s="4" t="str">
        <f t="shared" si="1"/>
        <v/>
      </c>
    </row>
    <row r="53" spans="1:30" ht="38.25" customHeight="1" x14ac:dyDescent="0.2">
      <c r="A53" s="4">
        <v>41</v>
      </c>
      <c r="B53" s="30"/>
      <c r="C53" s="69"/>
      <c r="D53" s="69"/>
      <c r="E53" s="70"/>
      <c r="F53" s="31"/>
      <c r="G53" s="31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30"/>
      <c r="AC53" s="4" t="str">
        <f t="shared" si="2"/>
        <v/>
      </c>
      <c r="AD53" s="4" t="str">
        <f t="shared" si="1"/>
        <v/>
      </c>
    </row>
    <row r="54" spans="1:30" ht="38.25" customHeight="1" x14ac:dyDescent="0.2">
      <c r="A54" s="4">
        <v>42</v>
      </c>
      <c r="B54" s="30"/>
      <c r="C54" s="69"/>
      <c r="D54" s="69"/>
      <c r="E54" s="70"/>
      <c r="F54" s="31"/>
      <c r="G54" s="31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30"/>
      <c r="AC54" s="4" t="str">
        <f t="shared" si="2"/>
        <v/>
      </c>
      <c r="AD54" s="4" t="str">
        <f t="shared" si="1"/>
        <v/>
      </c>
    </row>
    <row r="55" spans="1:30" ht="38.25" customHeight="1" x14ac:dyDescent="0.2">
      <c r="A55" s="4">
        <v>43</v>
      </c>
      <c r="B55" s="30"/>
      <c r="C55" s="69"/>
      <c r="D55" s="69"/>
      <c r="E55" s="70"/>
      <c r="F55" s="31"/>
      <c r="G55" s="31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30"/>
      <c r="AC55" s="4" t="str">
        <f t="shared" si="2"/>
        <v/>
      </c>
      <c r="AD55" s="4" t="str">
        <f t="shared" si="1"/>
        <v/>
      </c>
    </row>
    <row r="56" spans="1:30" ht="38.25" customHeight="1" x14ac:dyDescent="0.2">
      <c r="A56" s="4">
        <v>44</v>
      </c>
      <c r="B56" s="30"/>
      <c r="C56" s="69"/>
      <c r="D56" s="69"/>
      <c r="E56" s="70"/>
      <c r="F56" s="31"/>
      <c r="G56" s="31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30"/>
      <c r="AC56" s="4" t="str">
        <f t="shared" si="2"/>
        <v/>
      </c>
      <c r="AD56" s="4" t="str">
        <f t="shared" si="1"/>
        <v/>
      </c>
    </row>
    <row r="57" spans="1:30" ht="38.25" customHeight="1" x14ac:dyDescent="0.2">
      <c r="A57" s="4">
        <v>45</v>
      </c>
      <c r="B57" s="30"/>
      <c r="C57" s="69"/>
      <c r="D57" s="69"/>
      <c r="E57" s="70"/>
      <c r="F57" s="31"/>
      <c r="G57" s="31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30"/>
      <c r="AC57" s="4" t="str">
        <f t="shared" si="2"/>
        <v/>
      </c>
      <c r="AD57" s="4" t="str">
        <f t="shared" si="1"/>
        <v/>
      </c>
    </row>
    <row r="58" spans="1:30" ht="38.25" customHeight="1" x14ac:dyDescent="0.2">
      <c r="A58" s="4">
        <v>46</v>
      </c>
      <c r="B58" s="30"/>
      <c r="C58" s="69"/>
      <c r="D58" s="69"/>
      <c r="E58" s="70"/>
      <c r="F58" s="31"/>
      <c r="G58" s="31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30"/>
      <c r="AC58" s="4" t="str">
        <f t="shared" si="2"/>
        <v/>
      </c>
      <c r="AD58" s="4" t="str">
        <f t="shared" si="1"/>
        <v/>
      </c>
    </row>
    <row r="59" spans="1:30" ht="38.25" customHeight="1" x14ac:dyDescent="0.2">
      <c r="A59" s="4">
        <v>47</v>
      </c>
      <c r="B59" s="30"/>
      <c r="C59" s="69"/>
      <c r="D59" s="69"/>
      <c r="E59" s="70"/>
      <c r="F59" s="31"/>
      <c r="G59" s="31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30"/>
      <c r="AC59" s="4" t="str">
        <f t="shared" si="2"/>
        <v/>
      </c>
      <c r="AD59" s="4" t="str">
        <f t="shared" si="1"/>
        <v/>
      </c>
    </row>
    <row r="60" spans="1:30" ht="38.25" customHeight="1" x14ac:dyDescent="0.2">
      <c r="A60" s="4">
        <v>48</v>
      </c>
      <c r="B60" s="30"/>
      <c r="C60" s="69"/>
      <c r="D60" s="69"/>
      <c r="E60" s="70"/>
      <c r="F60" s="31"/>
      <c r="G60" s="31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30"/>
      <c r="AC60" s="4" t="str">
        <f t="shared" si="2"/>
        <v/>
      </c>
      <c r="AD60" s="4" t="str">
        <f t="shared" si="1"/>
        <v/>
      </c>
    </row>
    <row r="61" spans="1:30" ht="38.25" customHeight="1" x14ac:dyDescent="0.2">
      <c r="A61" s="4">
        <v>49</v>
      </c>
      <c r="B61" s="30"/>
      <c r="C61" s="69"/>
      <c r="D61" s="69"/>
      <c r="E61" s="70"/>
      <c r="F61" s="31"/>
      <c r="G61" s="31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30"/>
      <c r="AC61" s="4" t="str">
        <f t="shared" si="2"/>
        <v/>
      </c>
      <c r="AD61" s="4" t="str">
        <f t="shared" si="1"/>
        <v/>
      </c>
    </row>
    <row r="62" spans="1:30" ht="38.25" customHeight="1" x14ac:dyDescent="0.2">
      <c r="A62" s="4">
        <v>50</v>
      </c>
      <c r="B62" s="30"/>
      <c r="C62" s="69"/>
      <c r="D62" s="69"/>
      <c r="E62" s="70"/>
      <c r="F62" s="31"/>
      <c r="G62" s="31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30"/>
      <c r="AC62" s="4" t="str">
        <f t="shared" si="2"/>
        <v/>
      </c>
      <c r="AD62" s="4" t="str">
        <f t="shared" si="1"/>
        <v/>
      </c>
    </row>
    <row r="63" spans="1:30" ht="38.25" customHeight="1" x14ac:dyDescent="0.2">
      <c r="A63" s="4">
        <v>51</v>
      </c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46"/>
      <c r="Q63" s="46"/>
      <c r="R63" s="46"/>
      <c r="S63" s="46"/>
      <c r="T63" s="46"/>
      <c r="U63" s="53"/>
      <c r="V63" s="30"/>
      <c r="W63" s="30"/>
      <c r="X63" s="53"/>
      <c r="Y63" s="53"/>
      <c r="Z63" s="53"/>
      <c r="AA63" s="53"/>
      <c r="AB63" s="30"/>
      <c r="AC63" s="4" t="str">
        <f t="shared" si="2"/>
        <v/>
      </c>
      <c r="AD63" s="4" t="str">
        <f t="shared" si="1"/>
        <v/>
      </c>
    </row>
    <row r="64" spans="1:30" ht="38.25" customHeight="1" x14ac:dyDescent="0.2">
      <c r="A64" s="4">
        <v>52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46"/>
      <c r="Q64" s="46"/>
      <c r="R64" s="46"/>
      <c r="S64" s="46"/>
      <c r="T64" s="46"/>
      <c r="U64" s="53"/>
      <c r="V64" s="30"/>
      <c r="W64" s="30"/>
      <c r="X64" s="53"/>
      <c r="Y64" s="53"/>
      <c r="Z64" s="53"/>
      <c r="AA64" s="53"/>
      <c r="AB64" s="30"/>
      <c r="AC64" s="4" t="str">
        <f t="shared" si="2"/>
        <v/>
      </c>
      <c r="AD64" s="4" t="str">
        <f t="shared" si="1"/>
        <v/>
      </c>
    </row>
    <row r="65" spans="1:30" ht="38.25" customHeight="1" x14ac:dyDescent="0.2">
      <c r="A65" s="4">
        <v>53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46"/>
      <c r="Q65" s="46"/>
      <c r="R65" s="46"/>
      <c r="S65" s="46"/>
      <c r="T65" s="46"/>
      <c r="U65" s="53"/>
      <c r="V65" s="30"/>
      <c r="W65" s="30"/>
      <c r="X65" s="53"/>
      <c r="Y65" s="53"/>
      <c r="Z65" s="53"/>
      <c r="AA65" s="53"/>
      <c r="AB65" s="30"/>
      <c r="AC65" s="4" t="str">
        <f t="shared" si="2"/>
        <v/>
      </c>
      <c r="AD65" s="4" t="str">
        <f t="shared" si="1"/>
        <v/>
      </c>
    </row>
    <row r="66" spans="1:30" ht="38.25" customHeight="1" x14ac:dyDescent="0.2">
      <c r="A66" s="4">
        <v>54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46"/>
      <c r="Q66" s="46"/>
      <c r="R66" s="46"/>
      <c r="S66" s="46"/>
      <c r="T66" s="46"/>
      <c r="U66" s="53"/>
      <c r="V66" s="30"/>
      <c r="W66" s="30"/>
      <c r="X66" s="53"/>
      <c r="Y66" s="53"/>
      <c r="Z66" s="53"/>
      <c r="AA66" s="53"/>
      <c r="AB66" s="30"/>
      <c r="AC66" s="4" t="str">
        <f t="shared" si="2"/>
        <v/>
      </c>
      <c r="AD66" s="4" t="str">
        <f t="shared" si="1"/>
        <v/>
      </c>
    </row>
    <row r="67" spans="1:30" ht="38.25" customHeight="1" x14ac:dyDescent="0.2">
      <c r="A67" s="4">
        <v>55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46"/>
      <c r="Q67" s="46"/>
      <c r="R67" s="46"/>
      <c r="S67" s="46"/>
      <c r="T67" s="46"/>
      <c r="U67" s="53"/>
      <c r="V67" s="30"/>
      <c r="W67" s="30"/>
      <c r="X67" s="53"/>
      <c r="Y67" s="53"/>
      <c r="Z67" s="53"/>
      <c r="AA67" s="53"/>
      <c r="AB67" s="30"/>
      <c r="AC67" s="4" t="str">
        <f t="shared" si="2"/>
        <v/>
      </c>
      <c r="AD67" s="4" t="str">
        <f t="shared" si="1"/>
        <v/>
      </c>
    </row>
    <row r="68" spans="1:30" ht="38.25" customHeight="1" x14ac:dyDescent="0.2">
      <c r="A68" s="4">
        <v>56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46"/>
      <c r="Q68" s="46"/>
      <c r="R68" s="46"/>
      <c r="S68" s="46"/>
      <c r="T68" s="46"/>
      <c r="U68" s="53"/>
      <c r="V68" s="30"/>
      <c r="W68" s="30"/>
      <c r="X68" s="53"/>
      <c r="Y68" s="53"/>
      <c r="Z68" s="53"/>
      <c r="AA68" s="53"/>
      <c r="AB68" s="30"/>
      <c r="AC68" s="4" t="str">
        <f t="shared" si="2"/>
        <v/>
      </c>
      <c r="AD68" s="4" t="str">
        <f t="shared" si="1"/>
        <v/>
      </c>
    </row>
    <row r="69" spans="1:30" ht="38.25" customHeight="1" x14ac:dyDescent="0.2">
      <c r="A69" s="4">
        <v>57</v>
      </c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46"/>
      <c r="Q69" s="46"/>
      <c r="R69" s="46"/>
      <c r="S69" s="46"/>
      <c r="T69" s="46"/>
      <c r="U69" s="53"/>
      <c r="V69" s="30"/>
      <c r="W69" s="30"/>
      <c r="X69" s="53"/>
      <c r="Y69" s="53"/>
      <c r="Z69" s="53"/>
      <c r="AA69" s="53"/>
      <c r="AB69" s="30"/>
      <c r="AC69" s="4" t="str">
        <f t="shared" si="2"/>
        <v/>
      </c>
      <c r="AD69" s="4" t="str">
        <f t="shared" si="1"/>
        <v/>
      </c>
    </row>
    <row r="70" spans="1:30" ht="38.25" customHeight="1" x14ac:dyDescent="0.2">
      <c r="A70" s="4">
        <v>58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46"/>
      <c r="Q70" s="46"/>
      <c r="R70" s="46"/>
      <c r="S70" s="46"/>
      <c r="T70" s="46"/>
      <c r="U70" s="53"/>
      <c r="V70" s="30"/>
      <c r="W70" s="30"/>
      <c r="X70" s="53"/>
      <c r="Y70" s="53"/>
      <c r="Z70" s="53"/>
      <c r="AA70" s="53"/>
      <c r="AB70" s="30"/>
      <c r="AC70" s="4" t="str">
        <f t="shared" si="2"/>
        <v/>
      </c>
      <c r="AD70" s="4" t="str">
        <f t="shared" si="1"/>
        <v/>
      </c>
    </row>
    <row r="71" spans="1:30" ht="38.25" customHeight="1" x14ac:dyDescent="0.2">
      <c r="A71" s="4">
        <v>59</v>
      </c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46"/>
      <c r="Q71" s="46"/>
      <c r="R71" s="46"/>
      <c r="S71" s="46"/>
      <c r="T71" s="46"/>
      <c r="U71" s="53"/>
      <c r="V71" s="30"/>
      <c r="W71" s="30"/>
      <c r="X71" s="53"/>
      <c r="Y71" s="53"/>
      <c r="Z71" s="53"/>
      <c r="AA71" s="53"/>
      <c r="AB71" s="30"/>
      <c r="AC71" s="4" t="str">
        <f t="shared" si="2"/>
        <v/>
      </c>
      <c r="AD71" s="4" t="str">
        <f t="shared" si="1"/>
        <v/>
      </c>
    </row>
    <row r="72" spans="1:30" ht="38.25" customHeight="1" x14ac:dyDescent="0.2">
      <c r="A72" s="4">
        <v>60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46"/>
      <c r="Q72" s="46"/>
      <c r="R72" s="46"/>
      <c r="S72" s="46"/>
      <c r="T72" s="46"/>
      <c r="U72" s="53"/>
      <c r="V72" s="30"/>
      <c r="W72" s="30"/>
      <c r="X72" s="53"/>
      <c r="Y72" s="53"/>
      <c r="Z72" s="53"/>
      <c r="AA72" s="53"/>
      <c r="AB72" s="30"/>
      <c r="AC72" s="4" t="str">
        <f t="shared" si="2"/>
        <v/>
      </c>
      <c r="AD72" s="4" t="str">
        <f t="shared" si="1"/>
        <v/>
      </c>
    </row>
    <row r="73" spans="1:30" ht="38.25" customHeight="1" x14ac:dyDescent="0.2">
      <c r="A73" s="4">
        <v>61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46"/>
      <c r="Q73" s="46"/>
      <c r="R73" s="46"/>
      <c r="S73" s="46"/>
      <c r="T73" s="46"/>
      <c r="U73" s="53"/>
      <c r="V73" s="30"/>
      <c r="W73" s="30"/>
      <c r="X73" s="53"/>
      <c r="Y73" s="53"/>
      <c r="Z73" s="53"/>
      <c r="AA73" s="53"/>
      <c r="AB73" s="30"/>
      <c r="AC73" s="4" t="str">
        <f t="shared" si="2"/>
        <v/>
      </c>
      <c r="AD73" s="4" t="str">
        <f t="shared" si="1"/>
        <v/>
      </c>
    </row>
    <row r="74" spans="1:30" ht="38.25" customHeight="1" x14ac:dyDescent="0.2">
      <c r="A74" s="4">
        <v>62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46"/>
      <c r="Q74" s="46"/>
      <c r="R74" s="46"/>
      <c r="S74" s="46"/>
      <c r="T74" s="46"/>
      <c r="U74" s="53"/>
      <c r="V74" s="30"/>
      <c r="W74" s="30"/>
      <c r="X74" s="53"/>
      <c r="Y74" s="53"/>
      <c r="Z74" s="53"/>
      <c r="AA74" s="53"/>
      <c r="AB74" s="30"/>
      <c r="AC74" s="4" t="str">
        <f t="shared" si="2"/>
        <v/>
      </c>
      <c r="AD74" s="4" t="str">
        <f t="shared" si="1"/>
        <v/>
      </c>
    </row>
    <row r="75" spans="1:30" ht="38.25" customHeight="1" x14ac:dyDescent="0.2">
      <c r="A75" s="4">
        <v>63</v>
      </c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46"/>
      <c r="Q75" s="46"/>
      <c r="R75" s="46"/>
      <c r="S75" s="46"/>
      <c r="T75" s="46"/>
      <c r="U75" s="53"/>
      <c r="V75" s="30"/>
      <c r="W75" s="30"/>
      <c r="X75" s="53"/>
      <c r="Y75" s="53"/>
      <c r="Z75" s="53"/>
      <c r="AA75" s="53"/>
      <c r="AB75" s="30"/>
      <c r="AC75" s="4" t="str">
        <f t="shared" si="2"/>
        <v/>
      </c>
      <c r="AD75" s="4" t="str">
        <f t="shared" si="1"/>
        <v/>
      </c>
    </row>
    <row r="76" spans="1:30" ht="38.25" customHeight="1" x14ac:dyDescent="0.2">
      <c r="A76" s="4">
        <v>64</v>
      </c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46"/>
      <c r="Q76" s="46"/>
      <c r="R76" s="46"/>
      <c r="S76" s="46"/>
      <c r="T76" s="46"/>
      <c r="U76" s="53"/>
      <c r="V76" s="30"/>
      <c r="W76" s="30"/>
      <c r="X76" s="53"/>
      <c r="Y76" s="53"/>
      <c r="Z76" s="53"/>
      <c r="AA76" s="53"/>
      <c r="AB76" s="30"/>
      <c r="AC76" s="4" t="str">
        <f t="shared" si="2"/>
        <v/>
      </c>
      <c r="AD76" s="4" t="str">
        <f t="shared" si="1"/>
        <v/>
      </c>
    </row>
    <row r="77" spans="1:30" ht="38.25" customHeight="1" x14ac:dyDescent="0.2">
      <c r="A77" s="4">
        <v>65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46"/>
      <c r="Q77" s="46"/>
      <c r="R77" s="46"/>
      <c r="S77" s="46"/>
      <c r="T77" s="46"/>
      <c r="U77" s="53"/>
      <c r="V77" s="30"/>
      <c r="W77" s="30"/>
      <c r="X77" s="53"/>
      <c r="Y77" s="53"/>
      <c r="Z77" s="53"/>
      <c r="AA77" s="53"/>
      <c r="AB77" s="30"/>
      <c r="AC77" s="4" t="str">
        <f t="shared" ref="AC77:AC140" si="3">IF(E77="","",COUNTBLANK(B77:AB77))</f>
        <v/>
      </c>
      <c r="AD77" s="4" t="str">
        <f t="shared" si="1"/>
        <v/>
      </c>
    </row>
    <row r="78" spans="1:30" ht="38.25" customHeight="1" x14ac:dyDescent="0.2">
      <c r="A78" s="4">
        <v>66</v>
      </c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46"/>
      <c r="Q78" s="46"/>
      <c r="R78" s="46"/>
      <c r="S78" s="46"/>
      <c r="T78" s="46"/>
      <c r="U78" s="53"/>
      <c r="V78" s="30"/>
      <c r="W78" s="30"/>
      <c r="X78" s="53"/>
      <c r="Y78" s="53"/>
      <c r="Z78" s="53"/>
      <c r="AA78" s="53"/>
      <c r="AB78" s="30"/>
      <c r="AC78" s="4" t="str">
        <f t="shared" si="3"/>
        <v/>
      </c>
      <c r="AD78" s="4" t="str">
        <f t="shared" ref="AD78:AD141" si="4">IF(AC78="","",IF(AC78=0,1,0))</f>
        <v/>
      </c>
    </row>
    <row r="79" spans="1:30" ht="38.25" customHeight="1" x14ac:dyDescent="0.2">
      <c r="A79" s="4">
        <v>67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46"/>
      <c r="Q79" s="46"/>
      <c r="R79" s="46"/>
      <c r="S79" s="46"/>
      <c r="T79" s="46"/>
      <c r="U79" s="53"/>
      <c r="V79" s="30"/>
      <c r="W79" s="30"/>
      <c r="X79" s="53"/>
      <c r="Y79" s="53"/>
      <c r="Z79" s="53"/>
      <c r="AA79" s="53"/>
      <c r="AB79" s="30"/>
      <c r="AC79" s="4" t="str">
        <f t="shared" si="3"/>
        <v/>
      </c>
      <c r="AD79" s="4" t="str">
        <f t="shared" si="4"/>
        <v/>
      </c>
    </row>
    <row r="80" spans="1:30" ht="38.25" customHeight="1" x14ac:dyDescent="0.2">
      <c r="A80" s="4">
        <v>68</v>
      </c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46"/>
      <c r="Q80" s="46"/>
      <c r="R80" s="46"/>
      <c r="S80" s="46"/>
      <c r="T80" s="46"/>
      <c r="U80" s="53"/>
      <c r="V80" s="30"/>
      <c r="W80" s="30"/>
      <c r="X80" s="53"/>
      <c r="Y80" s="53"/>
      <c r="Z80" s="53"/>
      <c r="AA80" s="53"/>
      <c r="AB80" s="30"/>
      <c r="AC80" s="4" t="str">
        <f t="shared" si="3"/>
        <v/>
      </c>
      <c r="AD80" s="4" t="str">
        <f t="shared" si="4"/>
        <v/>
      </c>
    </row>
    <row r="81" spans="1:30" ht="38.25" customHeight="1" x14ac:dyDescent="0.2">
      <c r="A81" s="4">
        <v>69</v>
      </c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46"/>
      <c r="Q81" s="46"/>
      <c r="R81" s="46"/>
      <c r="S81" s="46"/>
      <c r="T81" s="46"/>
      <c r="U81" s="53"/>
      <c r="V81" s="30"/>
      <c r="W81" s="30"/>
      <c r="X81" s="53"/>
      <c r="Y81" s="53"/>
      <c r="Z81" s="53"/>
      <c r="AA81" s="53"/>
      <c r="AB81" s="30"/>
      <c r="AC81" s="4" t="str">
        <f t="shared" si="3"/>
        <v/>
      </c>
      <c r="AD81" s="4" t="str">
        <f t="shared" si="4"/>
        <v/>
      </c>
    </row>
    <row r="82" spans="1:30" ht="38.25" customHeight="1" x14ac:dyDescent="0.2">
      <c r="A82" s="4">
        <v>70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46"/>
      <c r="Q82" s="46"/>
      <c r="R82" s="46"/>
      <c r="S82" s="46"/>
      <c r="T82" s="46"/>
      <c r="U82" s="53"/>
      <c r="V82" s="30"/>
      <c r="W82" s="30"/>
      <c r="X82" s="53"/>
      <c r="Y82" s="53"/>
      <c r="Z82" s="53"/>
      <c r="AA82" s="53"/>
      <c r="AB82" s="30"/>
      <c r="AC82" s="4" t="str">
        <f t="shared" si="3"/>
        <v/>
      </c>
      <c r="AD82" s="4" t="str">
        <f t="shared" si="4"/>
        <v/>
      </c>
    </row>
    <row r="83" spans="1:30" ht="38.25" customHeight="1" x14ac:dyDescent="0.2">
      <c r="A83" s="4">
        <v>71</v>
      </c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46"/>
      <c r="Q83" s="46"/>
      <c r="R83" s="46"/>
      <c r="S83" s="46"/>
      <c r="T83" s="46"/>
      <c r="U83" s="53"/>
      <c r="V83" s="30"/>
      <c r="W83" s="30"/>
      <c r="X83" s="53"/>
      <c r="Y83" s="53"/>
      <c r="Z83" s="53"/>
      <c r="AA83" s="53"/>
      <c r="AB83" s="30"/>
      <c r="AC83" s="4" t="str">
        <f t="shared" si="3"/>
        <v/>
      </c>
      <c r="AD83" s="4" t="str">
        <f t="shared" si="4"/>
        <v/>
      </c>
    </row>
    <row r="84" spans="1:30" ht="38.25" customHeight="1" x14ac:dyDescent="0.2">
      <c r="A84" s="4">
        <v>72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46"/>
      <c r="Q84" s="46"/>
      <c r="R84" s="46"/>
      <c r="S84" s="46"/>
      <c r="T84" s="46"/>
      <c r="U84" s="53"/>
      <c r="V84" s="30"/>
      <c r="W84" s="30"/>
      <c r="X84" s="53"/>
      <c r="Y84" s="53"/>
      <c r="Z84" s="53"/>
      <c r="AA84" s="53"/>
      <c r="AB84" s="30"/>
      <c r="AC84" s="4" t="str">
        <f t="shared" si="3"/>
        <v/>
      </c>
      <c r="AD84" s="4" t="str">
        <f t="shared" si="4"/>
        <v/>
      </c>
    </row>
    <row r="85" spans="1:30" ht="38.25" customHeight="1" x14ac:dyDescent="0.2">
      <c r="A85" s="4">
        <v>73</v>
      </c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46"/>
      <c r="Q85" s="46"/>
      <c r="R85" s="46"/>
      <c r="S85" s="46"/>
      <c r="T85" s="46"/>
      <c r="U85" s="53"/>
      <c r="V85" s="30"/>
      <c r="W85" s="30"/>
      <c r="X85" s="53"/>
      <c r="Y85" s="53"/>
      <c r="Z85" s="53"/>
      <c r="AA85" s="53"/>
      <c r="AB85" s="30"/>
      <c r="AC85" s="4" t="str">
        <f t="shared" si="3"/>
        <v/>
      </c>
      <c r="AD85" s="4" t="str">
        <f t="shared" si="4"/>
        <v/>
      </c>
    </row>
    <row r="86" spans="1:30" ht="38.25" customHeight="1" x14ac:dyDescent="0.2">
      <c r="A86" s="4">
        <v>74</v>
      </c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46"/>
      <c r="Q86" s="46"/>
      <c r="R86" s="46"/>
      <c r="S86" s="46"/>
      <c r="T86" s="46"/>
      <c r="U86" s="53"/>
      <c r="V86" s="30"/>
      <c r="W86" s="30"/>
      <c r="X86" s="53"/>
      <c r="Y86" s="53"/>
      <c r="Z86" s="53"/>
      <c r="AA86" s="53"/>
      <c r="AB86" s="30"/>
      <c r="AC86" s="4" t="str">
        <f t="shared" si="3"/>
        <v/>
      </c>
      <c r="AD86" s="4" t="str">
        <f t="shared" si="4"/>
        <v/>
      </c>
    </row>
    <row r="87" spans="1:30" ht="38.25" customHeight="1" x14ac:dyDescent="0.2">
      <c r="A87" s="4">
        <v>75</v>
      </c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46"/>
      <c r="Q87" s="46"/>
      <c r="R87" s="46"/>
      <c r="S87" s="46"/>
      <c r="T87" s="46"/>
      <c r="U87" s="53"/>
      <c r="V87" s="30"/>
      <c r="W87" s="30"/>
      <c r="X87" s="53"/>
      <c r="Y87" s="53"/>
      <c r="Z87" s="53"/>
      <c r="AA87" s="53"/>
      <c r="AB87" s="30"/>
      <c r="AC87" s="4" t="str">
        <f t="shared" si="3"/>
        <v/>
      </c>
      <c r="AD87" s="4" t="str">
        <f t="shared" si="4"/>
        <v/>
      </c>
    </row>
    <row r="88" spans="1:30" ht="38.25" customHeight="1" x14ac:dyDescent="0.2">
      <c r="A88" s="4">
        <v>76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46"/>
      <c r="Q88" s="46"/>
      <c r="R88" s="46"/>
      <c r="S88" s="46"/>
      <c r="T88" s="46"/>
      <c r="U88" s="53"/>
      <c r="V88" s="30"/>
      <c r="W88" s="30"/>
      <c r="X88" s="53"/>
      <c r="Y88" s="53"/>
      <c r="Z88" s="53"/>
      <c r="AA88" s="53"/>
      <c r="AB88" s="30"/>
      <c r="AC88" s="4" t="str">
        <f t="shared" si="3"/>
        <v/>
      </c>
      <c r="AD88" s="4" t="str">
        <f t="shared" si="4"/>
        <v/>
      </c>
    </row>
    <row r="89" spans="1:30" ht="38.25" customHeight="1" x14ac:dyDescent="0.2">
      <c r="A89" s="4">
        <v>77</v>
      </c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46"/>
      <c r="Q89" s="46"/>
      <c r="R89" s="46"/>
      <c r="S89" s="46"/>
      <c r="T89" s="46"/>
      <c r="U89" s="53"/>
      <c r="V89" s="30"/>
      <c r="W89" s="30"/>
      <c r="X89" s="53"/>
      <c r="Y89" s="53"/>
      <c r="Z89" s="53"/>
      <c r="AA89" s="53"/>
      <c r="AB89" s="30"/>
      <c r="AC89" s="4" t="str">
        <f t="shared" si="3"/>
        <v/>
      </c>
      <c r="AD89" s="4" t="str">
        <f t="shared" si="4"/>
        <v/>
      </c>
    </row>
    <row r="90" spans="1:30" ht="38.25" customHeight="1" x14ac:dyDescent="0.2">
      <c r="A90" s="4">
        <v>78</v>
      </c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46"/>
      <c r="Q90" s="46"/>
      <c r="R90" s="46"/>
      <c r="S90" s="46"/>
      <c r="T90" s="46"/>
      <c r="U90" s="53"/>
      <c r="V90" s="30"/>
      <c r="W90" s="30"/>
      <c r="X90" s="53"/>
      <c r="Y90" s="53"/>
      <c r="Z90" s="53"/>
      <c r="AA90" s="53"/>
      <c r="AB90" s="30"/>
      <c r="AC90" s="4" t="str">
        <f t="shared" si="3"/>
        <v/>
      </c>
      <c r="AD90" s="4" t="str">
        <f t="shared" si="4"/>
        <v/>
      </c>
    </row>
    <row r="91" spans="1:30" ht="38.25" customHeight="1" x14ac:dyDescent="0.2">
      <c r="A91" s="4">
        <v>79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46"/>
      <c r="Q91" s="46"/>
      <c r="R91" s="46"/>
      <c r="S91" s="46"/>
      <c r="T91" s="46"/>
      <c r="U91" s="53"/>
      <c r="V91" s="30"/>
      <c r="W91" s="30"/>
      <c r="X91" s="53"/>
      <c r="Y91" s="53"/>
      <c r="Z91" s="53"/>
      <c r="AA91" s="53"/>
      <c r="AB91" s="30"/>
      <c r="AC91" s="4" t="str">
        <f t="shared" si="3"/>
        <v/>
      </c>
      <c r="AD91" s="4" t="str">
        <f t="shared" si="4"/>
        <v/>
      </c>
    </row>
    <row r="92" spans="1:30" ht="38.25" customHeight="1" x14ac:dyDescent="0.2">
      <c r="A92" s="4">
        <v>80</v>
      </c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46"/>
      <c r="Q92" s="46"/>
      <c r="R92" s="46"/>
      <c r="S92" s="46"/>
      <c r="T92" s="46"/>
      <c r="U92" s="53"/>
      <c r="V92" s="30"/>
      <c r="W92" s="30"/>
      <c r="X92" s="53"/>
      <c r="Y92" s="53"/>
      <c r="Z92" s="53"/>
      <c r="AA92" s="53"/>
      <c r="AB92" s="30"/>
      <c r="AC92" s="4" t="str">
        <f t="shared" si="3"/>
        <v/>
      </c>
      <c r="AD92" s="4" t="str">
        <f t="shared" si="4"/>
        <v/>
      </c>
    </row>
    <row r="93" spans="1:30" ht="38.25" customHeight="1" x14ac:dyDescent="0.2">
      <c r="A93" s="4">
        <v>81</v>
      </c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46"/>
      <c r="Q93" s="46"/>
      <c r="R93" s="46"/>
      <c r="S93" s="46"/>
      <c r="T93" s="46"/>
      <c r="U93" s="53"/>
      <c r="V93" s="30"/>
      <c r="W93" s="30"/>
      <c r="X93" s="53"/>
      <c r="Y93" s="53"/>
      <c r="Z93" s="53"/>
      <c r="AA93" s="53"/>
      <c r="AB93" s="30"/>
      <c r="AC93" s="4" t="str">
        <f t="shared" si="3"/>
        <v/>
      </c>
      <c r="AD93" s="4" t="str">
        <f t="shared" si="4"/>
        <v/>
      </c>
    </row>
    <row r="94" spans="1:30" ht="38.25" customHeight="1" x14ac:dyDescent="0.2">
      <c r="A94" s="4">
        <v>82</v>
      </c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46"/>
      <c r="Q94" s="46"/>
      <c r="R94" s="46"/>
      <c r="S94" s="46"/>
      <c r="T94" s="46"/>
      <c r="U94" s="53"/>
      <c r="V94" s="30"/>
      <c r="W94" s="30"/>
      <c r="X94" s="53"/>
      <c r="Y94" s="53"/>
      <c r="Z94" s="53"/>
      <c r="AA94" s="53"/>
      <c r="AB94" s="30"/>
      <c r="AC94" s="4" t="str">
        <f t="shared" si="3"/>
        <v/>
      </c>
      <c r="AD94" s="4" t="str">
        <f t="shared" si="4"/>
        <v/>
      </c>
    </row>
    <row r="95" spans="1:30" ht="38.25" customHeight="1" x14ac:dyDescent="0.2">
      <c r="A95" s="4">
        <v>83</v>
      </c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46"/>
      <c r="Q95" s="46"/>
      <c r="R95" s="46"/>
      <c r="S95" s="46"/>
      <c r="T95" s="46"/>
      <c r="U95" s="53"/>
      <c r="V95" s="30"/>
      <c r="W95" s="30"/>
      <c r="X95" s="53"/>
      <c r="Y95" s="53"/>
      <c r="Z95" s="53"/>
      <c r="AA95" s="53"/>
      <c r="AB95" s="30"/>
      <c r="AC95" s="4" t="str">
        <f t="shared" si="3"/>
        <v/>
      </c>
      <c r="AD95" s="4" t="str">
        <f t="shared" si="4"/>
        <v/>
      </c>
    </row>
    <row r="96" spans="1:30" ht="38.25" customHeight="1" x14ac:dyDescent="0.2">
      <c r="A96" s="4">
        <v>84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46"/>
      <c r="Q96" s="46"/>
      <c r="R96" s="46"/>
      <c r="S96" s="46"/>
      <c r="T96" s="46"/>
      <c r="U96" s="53"/>
      <c r="V96" s="30"/>
      <c r="W96" s="30"/>
      <c r="X96" s="53"/>
      <c r="Y96" s="53"/>
      <c r="Z96" s="53"/>
      <c r="AA96" s="53"/>
      <c r="AB96" s="30"/>
      <c r="AC96" s="4" t="str">
        <f t="shared" si="3"/>
        <v/>
      </c>
      <c r="AD96" s="4" t="str">
        <f t="shared" si="4"/>
        <v/>
      </c>
    </row>
    <row r="97" spans="1:30" ht="38.25" customHeight="1" x14ac:dyDescent="0.2">
      <c r="A97" s="4">
        <v>85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46"/>
      <c r="Q97" s="46"/>
      <c r="R97" s="46"/>
      <c r="S97" s="46"/>
      <c r="T97" s="46"/>
      <c r="U97" s="53"/>
      <c r="V97" s="30"/>
      <c r="W97" s="30"/>
      <c r="X97" s="53"/>
      <c r="Y97" s="53"/>
      <c r="Z97" s="53"/>
      <c r="AA97" s="53"/>
      <c r="AB97" s="30"/>
      <c r="AC97" s="4" t="str">
        <f t="shared" si="3"/>
        <v/>
      </c>
      <c r="AD97" s="4" t="str">
        <f t="shared" si="4"/>
        <v/>
      </c>
    </row>
    <row r="98" spans="1:30" ht="38.25" customHeight="1" x14ac:dyDescent="0.2">
      <c r="A98" s="4">
        <v>86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46"/>
      <c r="Q98" s="46"/>
      <c r="R98" s="46"/>
      <c r="S98" s="46"/>
      <c r="T98" s="46"/>
      <c r="U98" s="53"/>
      <c r="V98" s="30"/>
      <c r="W98" s="30"/>
      <c r="X98" s="53"/>
      <c r="Y98" s="53"/>
      <c r="Z98" s="53"/>
      <c r="AA98" s="53"/>
      <c r="AB98" s="30"/>
      <c r="AC98" s="4" t="str">
        <f t="shared" si="3"/>
        <v/>
      </c>
      <c r="AD98" s="4" t="str">
        <f t="shared" si="4"/>
        <v/>
      </c>
    </row>
    <row r="99" spans="1:30" ht="38.25" customHeight="1" x14ac:dyDescent="0.2">
      <c r="A99" s="4">
        <v>87</v>
      </c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46"/>
      <c r="Q99" s="46"/>
      <c r="R99" s="46"/>
      <c r="S99" s="46"/>
      <c r="T99" s="46"/>
      <c r="U99" s="53"/>
      <c r="V99" s="30"/>
      <c r="W99" s="30"/>
      <c r="X99" s="53"/>
      <c r="Y99" s="53"/>
      <c r="Z99" s="53"/>
      <c r="AA99" s="53"/>
      <c r="AB99" s="30"/>
      <c r="AC99" s="4" t="str">
        <f t="shared" si="3"/>
        <v/>
      </c>
      <c r="AD99" s="4" t="str">
        <f t="shared" si="4"/>
        <v/>
      </c>
    </row>
    <row r="100" spans="1:30" ht="38.25" customHeight="1" x14ac:dyDescent="0.2">
      <c r="A100" s="4">
        <v>88</v>
      </c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46"/>
      <c r="Q100" s="46"/>
      <c r="R100" s="46"/>
      <c r="S100" s="46"/>
      <c r="T100" s="46"/>
      <c r="U100" s="53"/>
      <c r="V100" s="30"/>
      <c r="W100" s="30"/>
      <c r="X100" s="53"/>
      <c r="Y100" s="53"/>
      <c r="Z100" s="53"/>
      <c r="AA100" s="53"/>
      <c r="AB100" s="30"/>
      <c r="AC100" s="4" t="str">
        <f t="shared" si="3"/>
        <v/>
      </c>
      <c r="AD100" s="4" t="str">
        <f t="shared" si="4"/>
        <v/>
      </c>
    </row>
    <row r="101" spans="1:30" ht="38.25" customHeight="1" x14ac:dyDescent="0.2">
      <c r="A101" s="4">
        <v>89</v>
      </c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46"/>
      <c r="Q101" s="46"/>
      <c r="R101" s="46"/>
      <c r="S101" s="46"/>
      <c r="T101" s="46"/>
      <c r="U101" s="53"/>
      <c r="V101" s="30"/>
      <c r="W101" s="30"/>
      <c r="X101" s="53"/>
      <c r="Y101" s="53"/>
      <c r="Z101" s="53"/>
      <c r="AA101" s="53"/>
      <c r="AB101" s="30"/>
      <c r="AC101" s="4" t="str">
        <f t="shared" si="3"/>
        <v/>
      </c>
      <c r="AD101" s="4" t="str">
        <f t="shared" si="4"/>
        <v/>
      </c>
    </row>
    <row r="102" spans="1:30" ht="38.25" customHeight="1" x14ac:dyDescent="0.2">
      <c r="A102" s="4">
        <v>90</v>
      </c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46"/>
      <c r="Q102" s="46"/>
      <c r="R102" s="46"/>
      <c r="S102" s="46"/>
      <c r="T102" s="46"/>
      <c r="U102" s="53"/>
      <c r="V102" s="30"/>
      <c r="W102" s="30"/>
      <c r="X102" s="53"/>
      <c r="Y102" s="53"/>
      <c r="Z102" s="53"/>
      <c r="AA102" s="53"/>
      <c r="AB102" s="30"/>
      <c r="AC102" s="4" t="str">
        <f t="shared" si="3"/>
        <v/>
      </c>
      <c r="AD102" s="4" t="str">
        <f t="shared" si="4"/>
        <v/>
      </c>
    </row>
    <row r="103" spans="1:30" ht="38.25" customHeight="1" x14ac:dyDescent="0.2">
      <c r="A103" s="4">
        <v>91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46"/>
      <c r="Q103" s="46"/>
      <c r="R103" s="46"/>
      <c r="S103" s="46"/>
      <c r="T103" s="46"/>
      <c r="U103" s="53"/>
      <c r="V103" s="30"/>
      <c r="W103" s="30"/>
      <c r="X103" s="53"/>
      <c r="Y103" s="53"/>
      <c r="Z103" s="53"/>
      <c r="AA103" s="53"/>
      <c r="AB103" s="30"/>
      <c r="AC103" s="4" t="str">
        <f t="shared" si="3"/>
        <v/>
      </c>
      <c r="AD103" s="4" t="str">
        <f t="shared" si="4"/>
        <v/>
      </c>
    </row>
    <row r="104" spans="1:30" ht="38.25" customHeight="1" x14ac:dyDescent="0.2">
      <c r="A104" s="4">
        <v>92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46"/>
      <c r="Q104" s="46"/>
      <c r="R104" s="46"/>
      <c r="S104" s="46"/>
      <c r="T104" s="46"/>
      <c r="U104" s="53"/>
      <c r="V104" s="30"/>
      <c r="W104" s="30"/>
      <c r="X104" s="53"/>
      <c r="Y104" s="53"/>
      <c r="Z104" s="53"/>
      <c r="AA104" s="53"/>
      <c r="AB104" s="30"/>
      <c r="AC104" s="4" t="str">
        <f t="shared" si="3"/>
        <v/>
      </c>
      <c r="AD104" s="4" t="str">
        <f t="shared" si="4"/>
        <v/>
      </c>
    </row>
    <row r="105" spans="1:30" ht="38.25" customHeight="1" x14ac:dyDescent="0.2">
      <c r="A105" s="4">
        <v>93</v>
      </c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46"/>
      <c r="Q105" s="46"/>
      <c r="R105" s="46"/>
      <c r="S105" s="46"/>
      <c r="T105" s="46"/>
      <c r="U105" s="53"/>
      <c r="V105" s="30"/>
      <c r="W105" s="30"/>
      <c r="X105" s="53"/>
      <c r="Y105" s="53"/>
      <c r="Z105" s="53"/>
      <c r="AA105" s="53"/>
      <c r="AB105" s="30"/>
      <c r="AC105" s="4" t="str">
        <f t="shared" si="3"/>
        <v/>
      </c>
      <c r="AD105" s="4" t="str">
        <f t="shared" si="4"/>
        <v/>
      </c>
    </row>
    <row r="106" spans="1:30" ht="38.25" customHeight="1" x14ac:dyDescent="0.2">
      <c r="A106" s="4">
        <v>94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46"/>
      <c r="Q106" s="46"/>
      <c r="R106" s="46"/>
      <c r="S106" s="46"/>
      <c r="T106" s="46"/>
      <c r="U106" s="53"/>
      <c r="V106" s="30"/>
      <c r="W106" s="30"/>
      <c r="X106" s="53"/>
      <c r="Y106" s="53"/>
      <c r="Z106" s="53"/>
      <c r="AA106" s="53"/>
      <c r="AB106" s="30"/>
      <c r="AC106" s="4" t="str">
        <f t="shared" si="3"/>
        <v/>
      </c>
      <c r="AD106" s="4" t="str">
        <f t="shared" si="4"/>
        <v/>
      </c>
    </row>
    <row r="107" spans="1:30" ht="38.25" customHeight="1" x14ac:dyDescent="0.2">
      <c r="A107" s="4">
        <v>95</v>
      </c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46"/>
      <c r="Q107" s="46"/>
      <c r="R107" s="46"/>
      <c r="S107" s="46"/>
      <c r="T107" s="46"/>
      <c r="U107" s="53"/>
      <c r="V107" s="30"/>
      <c r="W107" s="30"/>
      <c r="X107" s="53"/>
      <c r="Y107" s="53"/>
      <c r="Z107" s="53"/>
      <c r="AA107" s="53"/>
      <c r="AB107" s="30"/>
      <c r="AC107" s="4" t="str">
        <f t="shared" si="3"/>
        <v/>
      </c>
      <c r="AD107" s="4" t="str">
        <f t="shared" si="4"/>
        <v/>
      </c>
    </row>
    <row r="108" spans="1:30" ht="38.25" customHeight="1" x14ac:dyDescent="0.2">
      <c r="A108" s="4">
        <v>96</v>
      </c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46"/>
      <c r="Q108" s="46"/>
      <c r="R108" s="46"/>
      <c r="S108" s="46"/>
      <c r="T108" s="46"/>
      <c r="U108" s="53"/>
      <c r="V108" s="30"/>
      <c r="W108" s="30"/>
      <c r="X108" s="53"/>
      <c r="Y108" s="53"/>
      <c r="Z108" s="53"/>
      <c r="AA108" s="53"/>
      <c r="AB108" s="30"/>
      <c r="AC108" s="4" t="str">
        <f t="shared" si="3"/>
        <v/>
      </c>
      <c r="AD108" s="4" t="str">
        <f t="shared" si="4"/>
        <v/>
      </c>
    </row>
    <row r="109" spans="1:30" ht="38.25" customHeight="1" x14ac:dyDescent="0.2">
      <c r="A109" s="4">
        <v>97</v>
      </c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46"/>
      <c r="Q109" s="46"/>
      <c r="R109" s="46"/>
      <c r="S109" s="46"/>
      <c r="T109" s="46"/>
      <c r="U109" s="53"/>
      <c r="V109" s="30"/>
      <c r="W109" s="30"/>
      <c r="X109" s="53"/>
      <c r="Y109" s="53"/>
      <c r="Z109" s="53"/>
      <c r="AA109" s="53"/>
      <c r="AB109" s="30"/>
      <c r="AC109" s="4" t="str">
        <f t="shared" si="3"/>
        <v/>
      </c>
      <c r="AD109" s="4" t="str">
        <f t="shared" si="4"/>
        <v/>
      </c>
    </row>
    <row r="110" spans="1:30" ht="38.25" customHeight="1" x14ac:dyDescent="0.2">
      <c r="A110" s="4">
        <v>98</v>
      </c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46"/>
      <c r="Q110" s="46"/>
      <c r="R110" s="46"/>
      <c r="S110" s="46"/>
      <c r="T110" s="46"/>
      <c r="U110" s="53"/>
      <c r="V110" s="30"/>
      <c r="W110" s="30"/>
      <c r="X110" s="53"/>
      <c r="Y110" s="53"/>
      <c r="Z110" s="53"/>
      <c r="AA110" s="53"/>
      <c r="AB110" s="30"/>
      <c r="AC110" s="4" t="str">
        <f t="shared" si="3"/>
        <v/>
      </c>
      <c r="AD110" s="4" t="str">
        <f t="shared" si="4"/>
        <v/>
      </c>
    </row>
    <row r="111" spans="1:30" ht="38.25" customHeight="1" x14ac:dyDescent="0.2">
      <c r="A111" s="4">
        <v>99</v>
      </c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46"/>
      <c r="Q111" s="46"/>
      <c r="R111" s="46"/>
      <c r="S111" s="46"/>
      <c r="T111" s="46"/>
      <c r="U111" s="53"/>
      <c r="V111" s="30"/>
      <c r="W111" s="30"/>
      <c r="X111" s="53"/>
      <c r="Y111" s="53"/>
      <c r="Z111" s="53"/>
      <c r="AA111" s="53"/>
      <c r="AB111" s="30"/>
      <c r="AC111" s="4" t="str">
        <f t="shared" si="3"/>
        <v/>
      </c>
      <c r="AD111" s="4" t="str">
        <f t="shared" si="4"/>
        <v/>
      </c>
    </row>
    <row r="112" spans="1:30" ht="38.25" customHeight="1" x14ac:dyDescent="0.2">
      <c r="A112" s="4">
        <v>100</v>
      </c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46"/>
      <c r="Q112" s="46"/>
      <c r="R112" s="46"/>
      <c r="S112" s="46"/>
      <c r="T112" s="46"/>
      <c r="U112" s="53"/>
      <c r="V112" s="30"/>
      <c r="W112" s="30"/>
      <c r="X112" s="53"/>
      <c r="Y112" s="53"/>
      <c r="Z112" s="53"/>
      <c r="AA112" s="53"/>
      <c r="AB112" s="30"/>
      <c r="AC112" s="4" t="str">
        <f t="shared" si="3"/>
        <v/>
      </c>
      <c r="AD112" s="4" t="str">
        <f t="shared" si="4"/>
        <v/>
      </c>
    </row>
    <row r="113" spans="1:30" ht="38.25" customHeight="1" x14ac:dyDescent="0.2">
      <c r="A113" s="4">
        <v>101</v>
      </c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46"/>
      <c r="Q113" s="46"/>
      <c r="R113" s="46"/>
      <c r="S113" s="46"/>
      <c r="T113" s="46"/>
      <c r="U113" s="53"/>
      <c r="V113" s="30"/>
      <c r="W113" s="30"/>
      <c r="X113" s="53"/>
      <c r="Y113" s="53"/>
      <c r="Z113" s="53"/>
      <c r="AA113" s="53"/>
      <c r="AB113" s="30"/>
      <c r="AC113" s="4" t="str">
        <f t="shared" si="3"/>
        <v/>
      </c>
      <c r="AD113" s="4" t="str">
        <f t="shared" si="4"/>
        <v/>
      </c>
    </row>
    <row r="114" spans="1:30" ht="38.25" customHeight="1" x14ac:dyDescent="0.2">
      <c r="A114" s="4">
        <v>102</v>
      </c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46"/>
      <c r="Q114" s="46"/>
      <c r="R114" s="46"/>
      <c r="S114" s="46"/>
      <c r="T114" s="46"/>
      <c r="U114" s="53"/>
      <c r="V114" s="30"/>
      <c r="W114" s="30"/>
      <c r="X114" s="53"/>
      <c r="Y114" s="53"/>
      <c r="Z114" s="53"/>
      <c r="AA114" s="53"/>
      <c r="AB114" s="30"/>
      <c r="AC114" s="4" t="str">
        <f t="shared" si="3"/>
        <v/>
      </c>
      <c r="AD114" s="4" t="str">
        <f t="shared" si="4"/>
        <v/>
      </c>
    </row>
    <row r="115" spans="1:30" ht="38.25" customHeight="1" x14ac:dyDescent="0.2">
      <c r="A115" s="4">
        <v>103</v>
      </c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46"/>
      <c r="Q115" s="46"/>
      <c r="R115" s="46"/>
      <c r="S115" s="46"/>
      <c r="T115" s="46"/>
      <c r="U115" s="53"/>
      <c r="V115" s="30"/>
      <c r="W115" s="30"/>
      <c r="X115" s="53"/>
      <c r="Y115" s="53"/>
      <c r="Z115" s="53"/>
      <c r="AA115" s="53"/>
      <c r="AB115" s="30"/>
      <c r="AC115" s="4" t="str">
        <f t="shared" si="3"/>
        <v/>
      </c>
      <c r="AD115" s="4" t="str">
        <f t="shared" si="4"/>
        <v/>
      </c>
    </row>
    <row r="116" spans="1:30" ht="38.25" customHeight="1" x14ac:dyDescent="0.2">
      <c r="A116" s="4">
        <v>104</v>
      </c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46"/>
      <c r="Q116" s="46"/>
      <c r="R116" s="46"/>
      <c r="S116" s="46"/>
      <c r="T116" s="46"/>
      <c r="U116" s="53"/>
      <c r="V116" s="30"/>
      <c r="W116" s="30"/>
      <c r="X116" s="53"/>
      <c r="Y116" s="53"/>
      <c r="Z116" s="53"/>
      <c r="AA116" s="53"/>
      <c r="AB116" s="30"/>
      <c r="AC116" s="4" t="str">
        <f t="shared" si="3"/>
        <v/>
      </c>
      <c r="AD116" s="4" t="str">
        <f t="shared" si="4"/>
        <v/>
      </c>
    </row>
    <row r="117" spans="1:30" ht="38.25" customHeight="1" x14ac:dyDescent="0.2">
      <c r="A117" s="4">
        <v>105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46"/>
      <c r="Q117" s="46"/>
      <c r="R117" s="46"/>
      <c r="S117" s="46"/>
      <c r="T117" s="46"/>
      <c r="U117" s="53"/>
      <c r="V117" s="30"/>
      <c r="W117" s="30"/>
      <c r="X117" s="53"/>
      <c r="Y117" s="53"/>
      <c r="Z117" s="53"/>
      <c r="AA117" s="53"/>
      <c r="AB117" s="30"/>
      <c r="AC117" s="4" t="str">
        <f t="shared" si="3"/>
        <v/>
      </c>
      <c r="AD117" s="4" t="str">
        <f t="shared" si="4"/>
        <v/>
      </c>
    </row>
    <row r="118" spans="1:30" ht="38.25" customHeight="1" x14ac:dyDescent="0.2">
      <c r="A118" s="4">
        <v>106</v>
      </c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46"/>
      <c r="Q118" s="46"/>
      <c r="R118" s="46"/>
      <c r="S118" s="46"/>
      <c r="T118" s="46"/>
      <c r="U118" s="53"/>
      <c r="V118" s="30"/>
      <c r="W118" s="30"/>
      <c r="X118" s="53"/>
      <c r="Y118" s="53"/>
      <c r="Z118" s="53"/>
      <c r="AA118" s="53"/>
      <c r="AB118" s="30"/>
      <c r="AC118" s="4" t="str">
        <f t="shared" si="3"/>
        <v/>
      </c>
      <c r="AD118" s="4" t="str">
        <f t="shared" si="4"/>
        <v/>
      </c>
    </row>
    <row r="119" spans="1:30" ht="38.25" customHeight="1" x14ac:dyDescent="0.2">
      <c r="A119" s="4">
        <v>107</v>
      </c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46"/>
      <c r="Q119" s="46"/>
      <c r="R119" s="46"/>
      <c r="S119" s="46"/>
      <c r="T119" s="46"/>
      <c r="U119" s="53"/>
      <c r="V119" s="30"/>
      <c r="W119" s="30"/>
      <c r="X119" s="53"/>
      <c r="Y119" s="53"/>
      <c r="Z119" s="53"/>
      <c r="AA119" s="53"/>
      <c r="AB119" s="30"/>
      <c r="AC119" s="4" t="str">
        <f t="shared" si="3"/>
        <v/>
      </c>
      <c r="AD119" s="4" t="str">
        <f t="shared" si="4"/>
        <v/>
      </c>
    </row>
    <row r="120" spans="1:30" ht="38.25" customHeight="1" x14ac:dyDescent="0.2">
      <c r="A120" s="4">
        <v>108</v>
      </c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46"/>
      <c r="Q120" s="46"/>
      <c r="R120" s="46"/>
      <c r="S120" s="46"/>
      <c r="T120" s="46"/>
      <c r="U120" s="53"/>
      <c r="V120" s="30"/>
      <c r="W120" s="30"/>
      <c r="X120" s="53"/>
      <c r="Y120" s="53"/>
      <c r="Z120" s="53"/>
      <c r="AA120" s="53"/>
      <c r="AB120" s="30"/>
      <c r="AC120" s="4" t="str">
        <f t="shared" si="3"/>
        <v/>
      </c>
      <c r="AD120" s="4" t="str">
        <f t="shared" si="4"/>
        <v/>
      </c>
    </row>
    <row r="121" spans="1:30" ht="38.25" customHeight="1" x14ac:dyDescent="0.2">
      <c r="A121" s="4">
        <v>109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46"/>
      <c r="Q121" s="46"/>
      <c r="R121" s="46"/>
      <c r="S121" s="46"/>
      <c r="T121" s="46"/>
      <c r="U121" s="53"/>
      <c r="V121" s="30"/>
      <c r="W121" s="30"/>
      <c r="X121" s="53"/>
      <c r="Y121" s="53"/>
      <c r="Z121" s="53"/>
      <c r="AA121" s="53"/>
      <c r="AB121" s="30"/>
      <c r="AC121" s="4" t="str">
        <f t="shared" si="3"/>
        <v/>
      </c>
      <c r="AD121" s="4" t="str">
        <f t="shared" si="4"/>
        <v/>
      </c>
    </row>
    <row r="122" spans="1:30" ht="38.25" customHeight="1" x14ac:dyDescent="0.2">
      <c r="A122" s="4">
        <v>110</v>
      </c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46"/>
      <c r="Q122" s="46"/>
      <c r="R122" s="46"/>
      <c r="S122" s="46"/>
      <c r="T122" s="46"/>
      <c r="U122" s="53"/>
      <c r="V122" s="30"/>
      <c r="W122" s="30"/>
      <c r="X122" s="53"/>
      <c r="Y122" s="53"/>
      <c r="Z122" s="53"/>
      <c r="AA122" s="53"/>
      <c r="AB122" s="30"/>
      <c r="AC122" s="4" t="str">
        <f t="shared" si="3"/>
        <v/>
      </c>
      <c r="AD122" s="4" t="str">
        <f t="shared" si="4"/>
        <v/>
      </c>
    </row>
    <row r="123" spans="1:30" ht="38.25" customHeight="1" x14ac:dyDescent="0.2">
      <c r="A123" s="4">
        <v>111</v>
      </c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46"/>
      <c r="Q123" s="46"/>
      <c r="R123" s="46"/>
      <c r="S123" s="46"/>
      <c r="T123" s="46"/>
      <c r="U123" s="53"/>
      <c r="V123" s="30"/>
      <c r="W123" s="30"/>
      <c r="X123" s="53"/>
      <c r="Y123" s="53"/>
      <c r="Z123" s="53"/>
      <c r="AA123" s="53"/>
      <c r="AB123" s="30"/>
      <c r="AC123" s="4" t="str">
        <f t="shared" si="3"/>
        <v/>
      </c>
      <c r="AD123" s="4" t="str">
        <f t="shared" si="4"/>
        <v/>
      </c>
    </row>
    <row r="124" spans="1:30" ht="38.25" customHeight="1" x14ac:dyDescent="0.2">
      <c r="A124" s="4">
        <v>112</v>
      </c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46"/>
      <c r="Q124" s="46"/>
      <c r="R124" s="46"/>
      <c r="S124" s="46"/>
      <c r="T124" s="46"/>
      <c r="U124" s="53"/>
      <c r="V124" s="30"/>
      <c r="W124" s="30"/>
      <c r="X124" s="53"/>
      <c r="Y124" s="53"/>
      <c r="Z124" s="53"/>
      <c r="AA124" s="53"/>
      <c r="AB124" s="30"/>
      <c r="AC124" s="4" t="str">
        <f t="shared" si="3"/>
        <v/>
      </c>
      <c r="AD124" s="4" t="str">
        <f t="shared" si="4"/>
        <v/>
      </c>
    </row>
    <row r="125" spans="1:30" ht="38.25" customHeight="1" x14ac:dyDescent="0.2">
      <c r="A125" s="4">
        <v>113</v>
      </c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46"/>
      <c r="Q125" s="46"/>
      <c r="R125" s="46"/>
      <c r="S125" s="46"/>
      <c r="T125" s="46"/>
      <c r="U125" s="53"/>
      <c r="V125" s="30"/>
      <c r="W125" s="30"/>
      <c r="X125" s="53"/>
      <c r="Y125" s="53"/>
      <c r="Z125" s="53"/>
      <c r="AA125" s="53"/>
      <c r="AB125" s="30"/>
      <c r="AC125" s="4" t="str">
        <f t="shared" si="3"/>
        <v/>
      </c>
      <c r="AD125" s="4" t="str">
        <f t="shared" si="4"/>
        <v/>
      </c>
    </row>
    <row r="126" spans="1:30" ht="38.25" customHeight="1" x14ac:dyDescent="0.2">
      <c r="A126" s="4">
        <v>114</v>
      </c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46"/>
      <c r="Q126" s="46"/>
      <c r="R126" s="46"/>
      <c r="S126" s="46"/>
      <c r="T126" s="46"/>
      <c r="U126" s="53"/>
      <c r="V126" s="30"/>
      <c r="W126" s="30"/>
      <c r="X126" s="53"/>
      <c r="Y126" s="53"/>
      <c r="Z126" s="53"/>
      <c r="AA126" s="53"/>
      <c r="AB126" s="30"/>
      <c r="AC126" s="4" t="str">
        <f t="shared" si="3"/>
        <v/>
      </c>
      <c r="AD126" s="4" t="str">
        <f t="shared" si="4"/>
        <v/>
      </c>
    </row>
    <row r="127" spans="1:30" ht="38.25" customHeight="1" x14ac:dyDescent="0.2">
      <c r="A127" s="4">
        <v>115</v>
      </c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46"/>
      <c r="Q127" s="46"/>
      <c r="R127" s="46"/>
      <c r="S127" s="46"/>
      <c r="T127" s="46"/>
      <c r="U127" s="53"/>
      <c r="V127" s="30"/>
      <c r="W127" s="30"/>
      <c r="X127" s="53"/>
      <c r="Y127" s="53"/>
      <c r="Z127" s="53"/>
      <c r="AA127" s="53"/>
      <c r="AB127" s="30"/>
      <c r="AC127" s="4" t="str">
        <f t="shared" si="3"/>
        <v/>
      </c>
      <c r="AD127" s="4" t="str">
        <f t="shared" si="4"/>
        <v/>
      </c>
    </row>
    <row r="128" spans="1:30" ht="38.25" customHeight="1" x14ac:dyDescent="0.2">
      <c r="A128" s="4">
        <v>116</v>
      </c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46"/>
      <c r="Q128" s="46"/>
      <c r="R128" s="46"/>
      <c r="S128" s="46"/>
      <c r="T128" s="46"/>
      <c r="U128" s="53"/>
      <c r="V128" s="30"/>
      <c r="W128" s="30"/>
      <c r="X128" s="53"/>
      <c r="Y128" s="53"/>
      <c r="Z128" s="53"/>
      <c r="AA128" s="53"/>
      <c r="AB128" s="30"/>
      <c r="AC128" s="4" t="str">
        <f t="shared" si="3"/>
        <v/>
      </c>
      <c r="AD128" s="4" t="str">
        <f t="shared" si="4"/>
        <v/>
      </c>
    </row>
    <row r="129" spans="1:30" ht="38.25" customHeight="1" x14ac:dyDescent="0.2">
      <c r="A129" s="4">
        <v>117</v>
      </c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46"/>
      <c r="Q129" s="46"/>
      <c r="R129" s="46"/>
      <c r="S129" s="46"/>
      <c r="T129" s="46"/>
      <c r="U129" s="53"/>
      <c r="V129" s="30"/>
      <c r="W129" s="30"/>
      <c r="X129" s="53"/>
      <c r="Y129" s="53"/>
      <c r="Z129" s="53"/>
      <c r="AA129" s="53"/>
      <c r="AB129" s="30"/>
      <c r="AC129" s="4" t="str">
        <f t="shared" si="3"/>
        <v/>
      </c>
      <c r="AD129" s="4" t="str">
        <f t="shared" si="4"/>
        <v/>
      </c>
    </row>
    <row r="130" spans="1:30" ht="38.25" customHeight="1" x14ac:dyDescent="0.2">
      <c r="A130" s="4">
        <v>118</v>
      </c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46"/>
      <c r="Q130" s="46"/>
      <c r="R130" s="46"/>
      <c r="S130" s="46"/>
      <c r="T130" s="46"/>
      <c r="U130" s="53"/>
      <c r="V130" s="30"/>
      <c r="W130" s="30"/>
      <c r="X130" s="53"/>
      <c r="Y130" s="53"/>
      <c r="Z130" s="53"/>
      <c r="AA130" s="53"/>
      <c r="AB130" s="30"/>
      <c r="AC130" s="4" t="str">
        <f t="shared" si="3"/>
        <v/>
      </c>
      <c r="AD130" s="4" t="str">
        <f t="shared" si="4"/>
        <v/>
      </c>
    </row>
    <row r="131" spans="1:30" ht="38.25" customHeight="1" x14ac:dyDescent="0.2">
      <c r="A131" s="4">
        <v>119</v>
      </c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46"/>
      <c r="Q131" s="46"/>
      <c r="R131" s="46"/>
      <c r="S131" s="46"/>
      <c r="T131" s="46"/>
      <c r="U131" s="53"/>
      <c r="V131" s="30"/>
      <c r="W131" s="30"/>
      <c r="X131" s="53"/>
      <c r="Y131" s="53"/>
      <c r="Z131" s="53"/>
      <c r="AA131" s="53"/>
      <c r="AB131" s="30"/>
      <c r="AC131" s="4" t="str">
        <f t="shared" si="3"/>
        <v/>
      </c>
      <c r="AD131" s="4" t="str">
        <f t="shared" si="4"/>
        <v/>
      </c>
    </row>
    <row r="132" spans="1:30" ht="38.25" customHeight="1" x14ac:dyDescent="0.2">
      <c r="A132" s="4">
        <v>120</v>
      </c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46"/>
      <c r="Q132" s="46"/>
      <c r="R132" s="46"/>
      <c r="S132" s="46"/>
      <c r="T132" s="46"/>
      <c r="U132" s="53"/>
      <c r="V132" s="30"/>
      <c r="W132" s="30"/>
      <c r="X132" s="53"/>
      <c r="Y132" s="53"/>
      <c r="Z132" s="53"/>
      <c r="AA132" s="53"/>
      <c r="AB132" s="30"/>
      <c r="AC132" s="4" t="str">
        <f t="shared" si="3"/>
        <v/>
      </c>
      <c r="AD132" s="4" t="str">
        <f t="shared" si="4"/>
        <v/>
      </c>
    </row>
    <row r="133" spans="1:30" ht="38.25" customHeight="1" x14ac:dyDescent="0.2">
      <c r="A133" s="4">
        <v>121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46"/>
      <c r="Q133" s="46"/>
      <c r="R133" s="46"/>
      <c r="S133" s="46"/>
      <c r="T133" s="46"/>
      <c r="U133" s="53"/>
      <c r="V133" s="30"/>
      <c r="W133" s="30"/>
      <c r="X133" s="53"/>
      <c r="Y133" s="53"/>
      <c r="Z133" s="53"/>
      <c r="AA133" s="53"/>
      <c r="AB133" s="30"/>
      <c r="AC133" s="4" t="str">
        <f t="shared" si="3"/>
        <v/>
      </c>
      <c r="AD133" s="4" t="str">
        <f t="shared" si="4"/>
        <v/>
      </c>
    </row>
    <row r="134" spans="1:30" ht="38.25" customHeight="1" x14ac:dyDescent="0.2">
      <c r="A134" s="4">
        <v>122</v>
      </c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46"/>
      <c r="Q134" s="46"/>
      <c r="R134" s="46"/>
      <c r="S134" s="46"/>
      <c r="T134" s="46"/>
      <c r="U134" s="53"/>
      <c r="V134" s="30"/>
      <c r="W134" s="30"/>
      <c r="X134" s="53"/>
      <c r="Y134" s="53"/>
      <c r="Z134" s="53"/>
      <c r="AA134" s="53"/>
      <c r="AB134" s="30"/>
      <c r="AC134" s="4" t="str">
        <f t="shared" si="3"/>
        <v/>
      </c>
      <c r="AD134" s="4" t="str">
        <f t="shared" si="4"/>
        <v/>
      </c>
    </row>
    <row r="135" spans="1:30" ht="38.25" customHeight="1" x14ac:dyDescent="0.2">
      <c r="A135" s="4">
        <v>123</v>
      </c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46"/>
      <c r="Q135" s="46"/>
      <c r="R135" s="46"/>
      <c r="S135" s="46"/>
      <c r="T135" s="46"/>
      <c r="U135" s="53"/>
      <c r="V135" s="30"/>
      <c r="W135" s="30"/>
      <c r="X135" s="53"/>
      <c r="Y135" s="53"/>
      <c r="Z135" s="53"/>
      <c r="AA135" s="53"/>
      <c r="AB135" s="30"/>
      <c r="AC135" s="4" t="str">
        <f t="shared" si="3"/>
        <v/>
      </c>
      <c r="AD135" s="4" t="str">
        <f t="shared" si="4"/>
        <v/>
      </c>
    </row>
    <row r="136" spans="1:30" ht="38.25" customHeight="1" x14ac:dyDescent="0.2">
      <c r="A136" s="4">
        <v>124</v>
      </c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46"/>
      <c r="Q136" s="46"/>
      <c r="R136" s="46"/>
      <c r="S136" s="46"/>
      <c r="T136" s="46"/>
      <c r="U136" s="53"/>
      <c r="V136" s="30"/>
      <c r="W136" s="30"/>
      <c r="X136" s="53"/>
      <c r="Y136" s="53"/>
      <c r="Z136" s="53"/>
      <c r="AA136" s="53"/>
      <c r="AB136" s="30"/>
      <c r="AC136" s="4" t="str">
        <f t="shared" si="3"/>
        <v/>
      </c>
      <c r="AD136" s="4" t="str">
        <f t="shared" si="4"/>
        <v/>
      </c>
    </row>
    <row r="137" spans="1:30" ht="38.25" customHeight="1" x14ac:dyDescent="0.2">
      <c r="A137" s="4">
        <v>125</v>
      </c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46"/>
      <c r="Q137" s="46"/>
      <c r="R137" s="46"/>
      <c r="S137" s="46"/>
      <c r="T137" s="46"/>
      <c r="U137" s="53"/>
      <c r="V137" s="30"/>
      <c r="W137" s="30"/>
      <c r="X137" s="53"/>
      <c r="Y137" s="53"/>
      <c r="Z137" s="53"/>
      <c r="AA137" s="53"/>
      <c r="AB137" s="30"/>
      <c r="AC137" s="4" t="str">
        <f t="shared" si="3"/>
        <v/>
      </c>
      <c r="AD137" s="4" t="str">
        <f t="shared" si="4"/>
        <v/>
      </c>
    </row>
    <row r="138" spans="1:30" ht="38.25" customHeight="1" x14ac:dyDescent="0.2">
      <c r="A138" s="4">
        <v>126</v>
      </c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46"/>
      <c r="Q138" s="46"/>
      <c r="R138" s="46"/>
      <c r="S138" s="46"/>
      <c r="T138" s="46"/>
      <c r="U138" s="53"/>
      <c r="V138" s="30"/>
      <c r="W138" s="30"/>
      <c r="X138" s="53"/>
      <c r="Y138" s="53"/>
      <c r="Z138" s="53"/>
      <c r="AA138" s="53"/>
      <c r="AB138" s="30"/>
      <c r="AC138" s="4" t="str">
        <f t="shared" si="3"/>
        <v/>
      </c>
      <c r="AD138" s="4" t="str">
        <f t="shared" si="4"/>
        <v/>
      </c>
    </row>
    <row r="139" spans="1:30" ht="38.25" customHeight="1" x14ac:dyDescent="0.2">
      <c r="A139" s="4">
        <v>127</v>
      </c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46"/>
      <c r="Q139" s="46"/>
      <c r="R139" s="46"/>
      <c r="S139" s="46"/>
      <c r="T139" s="46"/>
      <c r="U139" s="53"/>
      <c r="V139" s="30"/>
      <c r="W139" s="30"/>
      <c r="X139" s="53"/>
      <c r="Y139" s="53"/>
      <c r="Z139" s="53"/>
      <c r="AA139" s="53"/>
      <c r="AB139" s="30"/>
      <c r="AC139" s="4" t="str">
        <f t="shared" si="3"/>
        <v/>
      </c>
      <c r="AD139" s="4" t="str">
        <f t="shared" si="4"/>
        <v/>
      </c>
    </row>
    <row r="140" spans="1:30" ht="38.25" customHeight="1" x14ac:dyDescent="0.2">
      <c r="A140" s="4">
        <v>128</v>
      </c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46"/>
      <c r="Q140" s="46"/>
      <c r="R140" s="46"/>
      <c r="S140" s="46"/>
      <c r="T140" s="46"/>
      <c r="U140" s="53"/>
      <c r="V140" s="30"/>
      <c r="W140" s="30"/>
      <c r="X140" s="53"/>
      <c r="Y140" s="53"/>
      <c r="Z140" s="53"/>
      <c r="AA140" s="53"/>
      <c r="AB140" s="30"/>
      <c r="AC140" s="4" t="str">
        <f t="shared" si="3"/>
        <v/>
      </c>
      <c r="AD140" s="4" t="str">
        <f t="shared" si="4"/>
        <v/>
      </c>
    </row>
    <row r="141" spans="1:30" ht="38.25" customHeight="1" x14ac:dyDescent="0.2">
      <c r="A141" s="4">
        <v>129</v>
      </c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46"/>
      <c r="Q141" s="46"/>
      <c r="R141" s="46"/>
      <c r="S141" s="46"/>
      <c r="T141" s="46"/>
      <c r="U141" s="53"/>
      <c r="V141" s="30"/>
      <c r="W141" s="30"/>
      <c r="X141" s="53"/>
      <c r="Y141" s="53"/>
      <c r="Z141" s="53"/>
      <c r="AA141" s="53"/>
      <c r="AB141" s="30"/>
      <c r="AC141" s="4" t="str">
        <f t="shared" ref="AC141:AC204" si="5">IF(E141="","",COUNTBLANK(B141:AB141))</f>
        <v/>
      </c>
      <c r="AD141" s="4" t="str">
        <f t="shared" si="4"/>
        <v/>
      </c>
    </row>
    <row r="142" spans="1:30" ht="38.25" customHeight="1" x14ac:dyDescent="0.2">
      <c r="A142" s="4">
        <v>130</v>
      </c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46"/>
      <c r="Q142" s="46"/>
      <c r="R142" s="46"/>
      <c r="S142" s="46"/>
      <c r="T142" s="46"/>
      <c r="U142" s="53"/>
      <c r="V142" s="30"/>
      <c r="W142" s="30"/>
      <c r="X142" s="53"/>
      <c r="Y142" s="53"/>
      <c r="Z142" s="53"/>
      <c r="AA142" s="53"/>
      <c r="AB142" s="30"/>
      <c r="AC142" s="4" t="str">
        <f t="shared" si="5"/>
        <v/>
      </c>
      <c r="AD142" s="4" t="str">
        <f t="shared" ref="AD142:AD205" si="6">IF(AC142="","",IF(AC142=0,1,0))</f>
        <v/>
      </c>
    </row>
    <row r="143" spans="1:30" ht="38.25" customHeight="1" x14ac:dyDescent="0.2">
      <c r="A143" s="4">
        <v>131</v>
      </c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46"/>
      <c r="Q143" s="46"/>
      <c r="R143" s="46"/>
      <c r="S143" s="46"/>
      <c r="T143" s="46"/>
      <c r="U143" s="53"/>
      <c r="V143" s="30"/>
      <c r="W143" s="30"/>
      <c r="X143" s="53"/>
      <c r="Y143" s="53"/>
      <c r="Z143" s="53"/>
      <c r="AA143" s="53"/>
      <c r="AB143" s="30"/>
      <c r="AC143" s="4" t="str">
        <f t="shared" si="5"/>
        <v/>
      </c>
      <c r="AD143" s="4" t="str">
        <f t="shared" si="6"/>
        <v/>
      </c>
    </row>
    <row r="144" spans="1:30" ht="38.25" customHeight="1" x14ac:dyDescent="0.2">
      <c r="A144" s="4">
        <v>132</v>
      </c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46"/>
      <c r="Q144" s="46"/>
      <c r="R144" s="46"/>
      <c r="S144" s="46"/>
      <c r="T144" s="46"/>
      <c r="U144" s="53"/>
      <c r="V144" s="30"/>
      <c r="W144" s="30"/>
      <c r="X144" s="53"/>
      <c r="Y144" s="53"/>
      <c r="Z144" s="53"/>
      <c r="AA144" s="53"/>
      <c r="AB144" s="30"/>
      <c r="AC144" s="4" t="str">
        <f t="shared" si="5"/>
        <v/>
      </c>
      <c r="AD144" s="4" t="str">
        <f t="shared" si="6"/>
        <v/>
      </c>
    </row>
    <row r="145" spans="1:30" ht="38.25" customHeight="1" x14ac:dyDescent="0.2">
      <c r="A145" s="4">
        <v>133</v>
      </c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46"/>
      <c r="Q145" s="46"/>
      <c r="R145" s="46"/>
      <c r="S145" s="46"/>
      <c r="T145" s="46"/>
      <c r="U145" s="53"/>
      <c r="V145" s="30"/>
      <c r="W145" s="30"/>
      <c r="X145" s="53"/>
      <c r="Y145" s="53"/>
      <c r="Z145" s="53"/>
      <c r="AA145" s="53"/>
      <c r="AB145" s="30"/>
      <c r="AC145" s="4" t="str">
        <f t="shared" si="5"/>
        <v/>
      </c>
      <c r="AD145" s="4" t="str">
        <f t="shared" si="6"/>
        <v/>
      </c>
    </row>
    <row r="146" spans="1:30" ht="38.25" customHeight="1" x14ac:dyDescent="0.2">
      <c r="A146" s="4">
        <v>134</v>
      </c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46"/>
      <c r="Q146" s="46"/>
      <c r="R146" s="46"/>
      <c r="S146" s="46"/>
      <c r="T146" s="46"/>
      <c r="U146" s="53"/>
      <c r="V146" s="30"/>
      <c r="W146" s="30"/>
      <c r="X146" s="53"/>
      <c r="Y146" s="53"/>
      <c r="Z146" s="53"/>
      <c r="AA146" s="53"/>
      <c r="AB146" s="30"/>
      <c r="AC146" s="4" t="str">
        <f t="shared" si="5"/>
        <v/>
      </c>
      <c r="AD146" s="4" t="str">
        <f t="shared" si="6"/>
        <v/>
      </c>
    </row>
    <row r="147" spans="1:30" ht="38.25" customHeight="1" x14ac:dyDescent="0.2">
      <c r="A147" s="4">
        <v>135</v>
      </c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46"/>
      <c r="Q147" s="46"/>
      <c r="R147" s="46"/>
      <c r="S147" s="46"/>
      <c r="T147" s="46"/>
      <c r="U147" s="53"/>
      <c r="V147" s="30"/>
      <c r="W147" s="30"/>
      <c r="X147" s="53"/>
      <c r="Y147" s="53"/>
      <c r="Z147" s="53"/>
      <c r="AA147" s="53"/>
      <c r="AB147" s="30"/>
      <c r="AC147" s="4" t="str">
        <f t="shared" si="5"/>
        <v/>
      </c>
      <c r="AD147" s="4" t="str">
        <f t="shared" si="6"/>
        <v/>
      </c>
    </row>
    <row r="148" spans="1:30" ht="38.25" customHeight="1" x14ac:dyDescent="0.2">
      <c r="A148" s="4">
        <v>136</v>
      </c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46"/>
      <c r="Q148" s="46"/>
      <c r="R148" s="46"/>
      <c r="S148" s="46"/>
      <c r="T148" s="46"/>
      <c r="U148" s="53"/>
      <c r="V148" s="30"/>
      <c r="W148" s="30"/>
      <c r="X148" s="53"/>
      <c r="Y148" s="53"/>
      <c r="Z148" s="53"/>
      <c r="AA148" s="53"/>
      <c r="AB148" s="30"/>
      <c r="AC148" s="4" t="str">
        <f t="shared" si="5"/>
        <v/>
      </c>
      <c r="AD148" s="4" t="str">
        <f t="shared" si="6"/>
        <v/>
      </c>
    </row>
    <row r="149" spans="1:30" ht="38.25" customHeight="1" x14ac:dyDescent="0.2">
      <c r="A149" s="4">
        <v>137</v>
      </c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46"/>
      <c r="Q149" s="46"/>
      <c r="R149" s="46"/>
      <c r="S149" s="46"/>
      <c r="T149" s="46"/>
      <c r="U149" s="53"/>
      <c r="V149" s="30"/>
      <c r="W149" s="30"/>
      <c r="X149" s="53"/>
      <c r="Y149" s="53"/>
      <c r="Z149" s="53"/>
      <c r="AA149" s="53"/>
      <c r="AB149" s="30"/>
      <c r="AC149" s="4" t="str">
        <f t="shared" si="5"/>
        <v/>
      </c>
      <c r="AD149" s="4" t="str">
        <f t="shared" si="6"/>
        <v/>
      </c>
    </row>
    <row r="150" spans="1:30" ht="38.25" customHeight="1" x14ac:dyDescent="0.2">
      <c r="A150" s="4">
        <v>138</v>
      </c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46"/>
      <c r="Q150" s="46"/>
      <c r="R150" s="46"/>
      <c r="S150" s="46"/>
      <c r="T150" s="46"/>
      <c r="U150" s="53"/>
      <c r="V150" s="30"/>
      <c r="W150" s="30"/>
      <c r="X150" s="53"/>
      <c r="Y150" s="53"/>
      <c r="Z150" s="53"/>
      <c r="AA150" s="53"/>
      <c r="AB150" s="30"/>
      <c r="AC150" s="4" t="str">
        <f t="shared" si="5"/>
        <v/>
      </c>
      <c r="AD150" s="4" t="str">
        <f t="shared" si="6"/>
        <v/>
      </c>
    </row>
    <row r="151" spans="1:30" ht="38.25" customHeight="1" x14ac:dyDescent="0.2">
      <c r="A151" s="4">
        <v>139</v>
      </c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46"/>
      <c r="Q151" s="46"/>
      <c r="R151" s="46"/>
      <c r="S151" s="46"/>
      <c r="T151" s="46"/>
      <c r="U151" s="53"/>
      <c r="V151" s="30"/>
      <c r="W151" s="30"/>
      <c r="X151" s="53"/>
      <c r="Y151" s="53"/>
      <c r="Z151" s="53"/>
      <c r="AA151" s="53"/>
      <c r="AB151" s="30"/>
      <c r="AC151" s="4" t="str">
        <f t="shared" si="5"/>
        <v/>
      </c>
      <c r="AD151" s="4" t="str">
        <f t="shared" si="6"/>
        <v/>
      </c>
    </row>
    <row r="152" spans="1:30" ht="38.25" customHeight="1" x14ac:dyDescent="0.2">
      <c r="A152" s="4">
        <v>140</v>
      </c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46"/>
      <c r="Q152" s="46"/>
      <c r="R152" s="46"/>
      <c r="S152" s="46"/>
      <c r="T152" s="46"/>
      <c r="U152" s="53"/>
      <c r="V152" s="30"/>
      <c r="W152" s="30"/>
      <c r="X152" s="53"/>
      <c r="Y152" s="53"/>
      <c r="Z152" s="53"/>
      <c r="AA152" s="53"/>
      <c r="AB152" s="30"/>
      <c r="AC152" s="4" t="str">
        <f t="shared" si="5"/>
        <v/>
      </c>
      <c r="AD152" s="4" t="str">
        <f t="shared" si="6"/>
        <v/>
      </c>
    </row>
    <row r="153" spans="1:30" ht="38.25" customHeight="1" x14ac:dyDescent="0.2">
      <c r="A153" s="4">
        <v>141</v>
      </c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46"/>
      <c r="Q153" s="46"/>
      <c r="R153" s="46"/>
      <c r="S153" s="46"/>
      <c r="T153" s="46"/>
      <c r="U153" s="53"/>
      <c r="V153" s="30"/>
      <c r="W153" s="30"/>
      <c r="X153" s="53"/>
      <c r="Y153" s="53"/>
      <c r="Z153" s="53"/>
      <c r="AA153" s="53"/>
      <c r="AB153" s="30"/>
      <c r="AC153" s="4" t="str">
        <f t="shared" si="5"/>
        <v/>
      </c>
      <c r="AD153" s="4" t="str">
        <f t="shared" si="6"/>
        <v/>
      </c>
    </row>
    <row r="154" spans="1:30" ht="38.25" customHeight="1" x14ac:dyDescent="0.2">
      <c r="A154" s="4">
        <v>142</v>
      </c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46"/>
      <c r="Q154" s="46"/>
      <c r="R154" s="46"/>
      <c r="S154" s="46"/>
      <c r="T154" s="46"/>
      <c r="U154" s="53"/>
      <c r="V154" s="30"/>
      <c r="W154" s="30"/>
      <c r="X154" s="53"/>
      <c r="Y154" s="53"/>
      <c r="Z154" s="53"/>
      <c r="AA154" s="53"/>
      <c r="AB154" s="30"/>
      <c r="AC154" s="4" t="str">
        <f t="shared" si="5"/>
        <v/>
      </c>
      <c r="AD154" s="4" t="str">
        <f t="shared" si="6"/>
        <v/>
      </c>
    </row>
    <row r="155" spans="1:30" ht="38.25" customHeight="1" x14ac:dyDescent="0.2">
      <c r="A155" s="4">
        <v>143</v>
      </c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46"/>
      <c r="Q155" s="46"/>
      <c r="R155" s="46"/>
      <c r="S155" s="46"/>
      <c r="T155" s="46"/>
      <c r="U155" s="53"/>
      <c r="V155" s="30"/>
      <c r="W155" s="30"/>
      <c r="X155" s="53"/>
      <c r="Y155" s="53"/>
      <c r="Z155" s="53"/>
      <c r="AA155" s="53"/>
      <c r="AB155" s="30"/>
      <c r="AC155" s="4" t="str">
        <f t="shared" si="5"/>
        <v/>
      </c>
      <c r="AD155" s="4" t="str">
        <f t="shared" si="6"/>
        <v/>
      </c>
    </row>
    <row r="156" spans="1:30" ht="38.25" customHeight="1" x14ac:dyDescent="0.2">
      <c r="A156" s="4">
        <v>144</v>
      </c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46"/>
      <c r="Q156" s="46"/>
      <c r="R156" s="46"/>
      <c r="S156" s="46"/>
      <c r="T156" s="46"/>
      <c r="U156" s="53"/>
      <c r="V156" s="30"/>
      <c r="W156" s="30"/>
      <c r="X156" s="53"/>
      <c r="Y156" s="53"/>
      <c r="Z156" s="53"/>
      <c r="AA156" s="53"/>
      <c r="AB156" s="30"/>
      <c r="AC156" s="4" t="str">
        <f t="shared" si="5"/>
        <v/>
      </c>
      <c r="AD156" s="4" t="str">
        <f t="shared" si="6"/>
        <v/>
      </c>
    </row>
    <row r="157" spans="1:30" ht="38.25" customHeight="1" x14ac:dyDescent="0.2">
      <c r="A157" s="4">
        <v>145</v>
      </c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46"/>
      <c r="Q157" s="46"/>
      <c r="R157" s="46"/>
      <c r="S157" s="46"/>
      <c r="T157" s="46"/>
      <c r="U157" s="53"/>
      <c r="V157" s="30"/>
      <c r="W157" s="30"/>
      <c r="X157" s="53"/>
      <c r="Y157" s="53"/>
      <c r="Z157" s="53"/>
      <c r="AA157" s="53"/>
      <c r="AB157" s="30"/>
      <c r="AC157" s="4" t="str">
        <f t="shared" si="5"/>
        <v/>
      </c>
      <c r="AD157" s="4" t="str">
        <f t="shared" si="6"/>
        <v/>
      </c>
    </row>
    <row r="158" spans="1:30" ht="38.25" customHeight="1" x14ac:dyDescent="0.2">
      <c r="A158" s="4">
        <v>146</v>
      </c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46"/>
      <c r="Q158" s="46"/>
      <c r="R158" s="46"/>
      <c r="S158" s="46"/>
      <c r="T158" s="46"/>
      <c r="U158" s="53"/>
      <c r="V158" s="30"/>
      <c r="W158" s="30"/>
      <c r="X158" s="53"/>
      <c r="Y158" s="53"/>
      <c r="Z158" s="53"/>
      <c r="AA158" s="53"/>
      <c r="AB158" s="30"/>
      <c r="AC158" s="4" t="str">
        <f t="shared" si="5"/>
        <v/>
      </c>
      <c r="AD158" s="4" t="str">
        <f t="shared" si="6"/>
        <v/>
      </c>
    </row>
    <row r="159" spans="1:30" ht="38.25" customHeight="1" x14ac:dyDescent="0.2">
      <c r="A159" s="4">
        <v>147</v>
      </c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46"/>
      <c r="Q159" s="46"/>
      <c r="R159" s="46"/>
      <c r="S159" s="46"/>
      <c r="T159" s="46"/>
      <c r="U159" s="53"/>
      <c r="V159" s="30"/>
      <c r="W159" s="30"/>
      <c r="X159" s="53"/>
      <c r="Y159" s="53"/>
      <c r="Z159" s="53"/>
      <c r="AA159" s="53"/>
      <c r="AB159" s="30"/>
      <c r="AC159" s="4" t="str">
        <f t="shared" si="5"/>
        <v/>
      </c>
      <c r="AD159" s="4" t="str">
        <f t="shared" si="6"/>
        <v/>
      </c>
    </row>
    <row r="160" spans="1:30" ht="38.25" customHeight="1" x14ac:dyDescent="0.2">
      <c r="A160" s="4">
        <v>148</v>
      </c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46"/>
      <c r="Q160" s="46"/>
      <c r="R160" s="46"/>
      <c r="S160" s="46"/>
      <c r="T160" s="46"/>
      <c r="U160" s="53"/>
      <c r="V160" s="30"/>
      <c r="W160" s="30"/>
      <c r="X160" s="53"/>
      <c r="Y160" s="53"/>
      <c r="Z160" s="53"/>
      <c r="AA160" s="53"/>
      <c r="AB160" s="30"/>
      <c r="AC160" s="4" t="str">
        <f t="shared" si="5"/>
        <v/>
      </c>
      <c r="AD160" s="4" t="str">
        <f t="shared" si="6"/>
        <v/>
      </c>
    </row>
    <row r="161" spans="1:30" ht="38.25" customHeight="1" x14ac:dyDescent="0.2">
      <c r="A161" s="4">
        <v>149</v>
      </c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46"/>
      <c r="Q161" s="46"/>
      <c r="R161" s="46"/>
      <c r="S161" s="46"/>
      <c r="T161" s="46"/>
      <c r="U161" s="53"/>
      <c r="V161" s="30"/>
      <c r="W161" s="30"/>
      <c r="X161" s="53"/>
      <c r="Y161" s="53"/>
      <c r="Z161" s="53"/>
      <c r="AA161" s="53"/>
      <c r="AB161" s="30"/>
      <c r="AC161" s="4" t="str">
        <f t="shared" si="5"/>
        <v/>
      </c>
      <c r="AD161" s="4" t="str">
        <f t="shared" si="6"/>
        <v/>
      </c>
    </row>
    <row r="162" spans="1:30" ht="38.25" customHeight="1" x14ac:dyDescent="0.2">
      <c r="A162" s="4">
        <v>150</v>
      </c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46"/>
      <c r="Q162" s="46"/>
      <c r="R162" s="46"/>
      <c r="S162" s="46"/>
      <c r="T162" s="46"/>
      <c r="U162" s="53"/>
      <c r="V162" s="30"/>
      <c r="W162" s="30"/>
      <c r="X162" s="53"/>
      <c r="Y162" s="53"/>
      <c r="Z162" s="53"/>
      <c r="AA162" s="53"/>
      <c r="AB162" s="30"/>
      <c r="AC162" s="4" t="str">
        <f t="shared" si="5"/>
        <v/>
      </c>
      <c r="AD162" s="4" t="str">
        <f t="shared" si="6"/>
        <v/>
      </c>
    </row>
    <row r="163" spans="1:30" ht="38.25" customHeight="1" x14ac:dyDescent="0.2">
      <c r="A163" s="4">
        <v>151</v>
      </c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46"/>
      <c r="Q163" s="46"/>
      <c r="R163" s="46"/>
      <c r="S163" s="46"/>
      <c r="T163" s="46"/>
      <c r="U163" s="53"/>
      <c r="V163" s="30"/>
      <c r="W163" s="30"/>
      <c r="X163" s="53"/>
      <c r="Y163" s="53"/>
      <c r="Z163" s="53"/>
      <c r="AA163" s="53"/>
      <c r="AB163" s="30"/>
      <c r="AC163" s="4" t="str">
        <f t="shared" si="5"/>
        <v/>
      </c>
      <c r="AD163" s="4" t="str">
        <f t="shared" si="6"/>
        <v/>
      </c>
    </row>
    <row r="164" spans="1:30" ht="38.25" customHeight="1" x14ac:dyDescent="0.2">
      <c r="A164" s="4">
        <v>152</v>
      </c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46"/>
      <c r="Q164" s="46"/>
      <c r="R164" s="46"/>
      <c r="S164" s="46"/>
      <c r="T164" s="46"/>
      <c r="U164" s="53"/>
      <c r="V164" s="30"/>
      <c r="W164" s="30"/>
      <c r="X164" s="53"/>
      <c r="Y164" s="53"/>
      <c r="Z164" s="53"/>
      <c r="AA164" s="53"/>
      <c r="AB164" s="30"/>
      <c r="AC164" s="4" t="str">
        <f t="shared" si="5"/>
        <v/>
      </c>
      <c r="AD164" s="4" t="str">
        <f t="shared" si="6"/>
        <v/>
      </c>
    </row>
    <row r="165" spans="1:30" ht="38.25" customHeight="1" x14ac:dyDescent="0.2">
      <c r="A165" s="4">
        <v>153</v>
      </c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46"/>
      <c r="Q165" s="46"/>
      <c r="R165" s="46"/>
      <c r="S165" s="46"/>
      <c r="T165" s="46"/>
      <c r="U165" s="53"/>
      <c r="V165" s="30"/>
      <c r="W165" s="30"/>
      <c r="X165" s="53"/>
      <c r="Y165" s="53"/>
      <c r="Z165" s="53"/>
      <c r="AA165" s="53"/>
      <c r="AB165" s="30"/>
      <c r="AC165" s="4" t="str">
        <f t="shared" si="5"/>
        <v/>
      </c>
      <c r="AD165" s="4" t="str">
        <f t="shared" si="6"/>
        <v/>
      </c>
    </row>
    <row r="166" spans="1:30" ht="38.25" customHeight="1" x14ac:dyDescent="0.2">
      <c r="A166" s="4">
        <v>154</v>
      </c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46"/>
      <c r="Q166" s="46"/>
      <c r="R166" s="46"/>
      <c r="S166" s="46"/>
      <c r="T166" s="46"/>
      <c r="U166" s="53"/>
      <c r="V166" s="30"/>
      <c r="W166" s="30"/>
      <c r="X166" s="53"/>
      <c r="Y166" s="53"/>
      <c r="Z166" s="53"/>
      <c r="AA166" s="53"/>
      <c r="AB166" s="30"/>
      <c r="AC166" s="4" t="str">
        <f t="shared" si="5"/>
        <v/>
      </c>
      <c r="AD166" s="4" t="str">
        <f t="shared" si="6"/>
        <v/>
      </c>
    </row>
    <row r="167" spans="1:30" ht="38.25" customHeight="1" x14ac:dyDescent="0.2">
      <c r="A167" s="4">
        <v>155</v>
      </c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46"/>
      <c r="Q167" s="46"/>
      <c r="R167" s="46"/>
      <c r="S167" s="46"/>
      <c r="T167" s="46"/>
      <c r="U167" s="53"/>
      <c r="V167" s="30"/>
      <c r="W167" s="30"/>
      <c r="X167" s="53"/>
      <c r="Y167" s="53"/>
      <c r="Z167" s="53"/>
      <c r="AA167" s="53"/>
      <c r="AB167" s="30"/>
      <c r="AC167" s="4" t="str">
        <f t="shared" si="5"/>
        <v/>
      </c>
      <c r="AD167" s="4" t="str">
        <f t="shared" si="6"/>
        <v/>
      </c>
    </row>
    <row r="168" spans="1:30" ht="38.25" customHeight="1" x14ac:dyDescent="0.2">
      <c r="A168" s="4">
        <v>156</v>
      </c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46"/>
      <c r="Q168" s="46"/>
      <c r="R168" s="46"/>
      <c r="S168" s="46"/>
      <c r="T168" s="46"/>
      <c r="U168" s="53"/>
      <c r="V168" s="30"/>
      <c r="W168" s="30"/>
      <c r="X168" s="53"/>
      <c r="Y168" s="53"/>
      <c r="Z168" s="53"/>
      <c r="AA168" s="53"/>
      <c r="AB168" s="30"/>
      <c r="AC168" s="4" t="str">
        <f t="shared" si="5"/>
        <v/>
      </c>
      <c r="AD168" s="4" t="str">
        <f t="shared" si="6"/>
        <v/>
      </c>
    </row>
    <row r="169" spans="1:30" ht="38.25" customHeight="1" x14ac:dyDescent="0.2">
      <c r="A169" s="4">
        <v>157</v>
      </c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46"/>
      <c r="Q169" s="46"/>
      <c r="R169" s="46"/>
      <c r="S169" s="46"/>
      <c r="T169" s="46"/>
      <c r="U169" s="53"/>
      <c r="V169" s="30"/>
      <c r="W169" s="30"/>
      <c r="X169" s="53"/>
      <c r="Y169" s="53"/>
      <c r="Z169" s="53"/>
      <c r="AA169" s="53"/>
      <c r="AB169" s="30"/>
      <c r="AC169" s="4" t="str">
        <f t="shared" si="5"/>
        <v/>
      </c>
      <c r="AD169" s="4" t="str">
        <f t="shared" si="6"/>
        <v/>
      </c>
    </row>
    <row r="170" spans="1:30" ht="38.25" customHeight="1" x14ac:dyDescent="0.2">
      <c r="A170" s="4">
        <v>158</v>
      </c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46"/>
      <c r="Q170" s="46"/>
      <c r="R170" s="46"/>
      <c r="S170" s="46"/>
      <c r="T170" s="46"/>
      <c r="U170" s="53"/>
      <c r="V170" s="30"/>
      <c r="W170" s="30"/>
      <c r="X170" s="53"/>
      <c r="Y170" s="53"/>
      <c r="Z170" s="53"/>
      <c r="AA170" s="53"/>
      <c r="AB170" s="30"/>
      <c r="AC170" s="4" t="str">
        <f t="shared" si="5"/>
        <v/>
      </c>
      <c r="AD170" s="4" t="str">
        <f t="shared" si="6"/>
        <v/>
      </c>
    </row>
    <row r="171" spans="1:30" ht="38.25" customHeight="1" x14ac:dyDescent="0.2">
      <c r="A171" s="4">
        <v>159</v>
      </c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46"/>
      <c r="Q171" s="46"/>
      <c r="R171" s="46"/>
      <c r="S171" s="46"/>
      <c r="T171" s="46"/>
      <c r="U171" s="53"/>
      <c r="V171" s="30"/>
      <c r="W171" s="30"/>
      <c r="X171" s="53"/>
      <c r="Y171" s="53"/>
      <c r="Z171" s="53"/>
      <c r="AA171" s="53"/>
      <c r="AB171" s="30"/>
      <c r="AC171" s="4" t="str">
        <f t="shared" si="5"/>
        <v/>
      </c>
      <c r="AD171" s="4" t="str">
        <f t="shared" si="6"/>
        <v/>
      </c>
    </row>
    <row r="172" spans="1:30" ht="38.25" customHeight="1" x14ac:dyDescent="0.2">
      <c r="A172" s="4">
        <v>160</v>
      </c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46"/>
      <c r="Q172" s="46"/>
      <c r="R172" s="46"/>
      <c r="S172" s="46"/>
      <c r="T172" s="46"/>
      <c r="U172" s="53"/>
      <c r="V172" s="30"/>
      <c r="W172" s="30"/>
      <c r="X172" s="53"/>
      <c r="Y172" s="53"/>
      <c r="Z172" s="53"/>
      <c r="AA172" s="53"/>
      <c r="AB172" s="30"/>
      <c r="AC172" s="4" t="str">
        <f t="shared" si="5"/>
        <v/>
      </c>
      <c r="AD172" s="4" t="str">
        <f t="shared" si="6"/>
        <v/>
      </c>
    </row>
    <row r="173" spans="1:30" ht="38.25" customHeight="1" x14ac:dyDescent="0.2">
      <c r="A173" s="4">
        <v>161</v>
      </c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46"/>
      <c r="Q173" s="46"/>
      <c r="R173" s="46"/>
      <c r="S173" s="46"/>
      <c r="T173" s="46"/>
      <c r="U173" s="53"/>
      <c r="V173" s="30"/>
      <c r="W173" s="30"/>
      <c r="X173" s="53"/>
      <c r="Y173" s="53"/>
      <c r="Z173" s="53"/>
      <c r="AA173" s="53"/>
      <c r="AB173" s="30"/>
      <c r="AC173" s="4" t="str">
        <f t="shared" si="5"/>
        <v/>
      </c>
      <c r="AD173" s="4" t="str">
        <f t="shared" si="6"/>
        <v/>
      </c>
    </row>
    <row r="174" spans="1:30" ht="38.25" customHeight="1" x14ac:dyDescent="0.2">
      <c r="A174" s="4">
        <v>162</v>
      </c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46"/>
      <c r="Q174" s="46"/>
      <c r="R174" s="46"/>
      <c r="S174" s="46"/>
      <c r="T174" s="46"/>
      <c r="U174" s="53"/>
      <c r="V174" s="30"/>
      <c r="W174" s="30"/>
      <c r="X174" s="53"/>
      <c r="Y174" s="53"/>
      <c r="Z174" s="53"/>
      <c r="AA174" s="53"/>
      <c r="AB174" s="30"/>
      <c r="AC174" s="4" t="str">
        <f t="shared" si="5"/>
        <v/>
      </c>
      <c r="AD174" s="4" t="str">
        <f t="shared" si="6"/>
        <v/>
      </c>
    </row>
    <row r="175" spans="1:30" ht="38.25" customHeight="1" x14ac:dyDescent="0.2">
      <c r="A175" s="4">
        <v>163</v>
      </c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46"/>
      <c r="Q175" s="46"/>
      <c r="R175" s="46"/>
      <c r="S175" s="46"/>
      <c r="T175" s="46"/>
      <c r="U175" s="53"/>
      <c r="V175" s="30"/>
      <c r="W175" s="30"/>
      <c r="X175" s="53"/>
      <c r="Y175" s="53"/>
      <c r="Z175" s="53"/>
      <c r="AA175" s="53"/>
      <c r="AB175" s="30"/>
      <c r="AC175" s="4" t="str">
        <f t="shared" si="5"/>
        <v/>
      </c>
      <c r="AD175" s="4" t="str">
        <f t="shared" si="6"/>
        <v/>
      </c>
    </row>
    <row r="176" spans="1:30" ht="38.25" customHeight="1" x14ac:dyDescent="0.2">
      <c r="A176" s="4">
        <v>164</v>
      </c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46"/>
      <c r="Q176" s="46"/>
      <c r="R176" s="46"/>
      <c r="S176" s="46"/>
      <c r="T176" s="46"/>
      <c r="U176" s="53"/>
      <c r="V176" s="30"/>
      <c r="W176" s="30"/>
      <c r="X176" s="53"/>
      <c r="Y176" s="53"/>
      <c r="Z176" s="53"/>
      <c r="AA176" s="53"/>
      <c r="AB176" s="30"/>
      <c r="AC176" s="4" t="str">
        <f t="shared" si="5"/>
        <v/>
      </c>
      <c r="AD176" s="4" t="str">
        <f t="shared" si="6"/>
        <v/>
      </c>
    </row>
    <row r="177" spans="1:30" ht="38.25" customHeight="1" x14ac:dyDescent="0.2">
      <c r="A177" s="4">
        <v>165</v>
      </c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46"/>
      <c r="Q177" s="46"/>
      <c r="R177" s="46"/>
      <c r="S177" s="46"/>
      <c r="T177" s="46"/>
      <c r="U177" s="53"/>
      <c r="V177" s="30"/>
      <c r="W177" s="30"/>
      <c r="X177" s="53"/>
      <c r="Y177" s="53"/>
      <c r="Z177" s="53"/>
      <c r="AA177" s="53"/>
      <c r="AB177" s="30"/>
      <c r="AC177" s="4" t="str">
        <f t="shared" si="5"/>
        <v/>
      </c>
      <c r="AD177" s="4" t="str">
        <f t="shared" si="6"/>
        <v/>
      </c>
    </row>
    <row r="178" spans="1:30" ht="38.25" customHeight="1" x14ac:dyDescent="0.2">
      <c r="A178" s="4">
        <v>166</v>
      </c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46"/>
      <c r="Q178" s="46"/>
      <c r="R178" s="46"/>
      <c r="S178" s="46"/>
      <c r="T178" s="46"/>
      <c r="U178" s="53"/>
      <c r="V178" s="30"/>
      <c r="W178" s="30"/>
      <c r="X178" s="53"/>
      <c r="Y178" s="53"/>
      <c r="Z178" s="53"/>
      <c r="AA178" s="53"/>
      <c r="AB178" s="30"/>
      <c r="AC178" s="4" t="str">
        <f t="shared" si="5"/>
        <v/>
      </c>
      <c r="AD178" s="4" t="str">
        <f t="shared" si="6"/>
        <v/>
      </c>
    </row>
    <row r="179" spans="1:30" ht="38.25" customHeight="1" x14ac:dyDescent="0.2">
      <c r="A179" s="4">
        <v>167</v>
      </c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46"/>
      <c r="Q179" s="46"/>
      <c r="R179" s="46"/>
      <c r="S179" s="46"/>
      <c r="T179" s="46"/>
      <c r="U179" s="53"/>
      <c r="V179" s="30"/>
      <c r="W179" s="30"/>
      <c r="X179" s="53"/>
      <c r="Y179" s="53"/>
      <c r="Z179" s="53"/>
      <c r="AA179" s="53"/>
      <c r="AB179" s="30"/>
      <c r="AC179" s="4" t="str">
        <f t="shared" si="5"/>
        <v/>
      </c>
      <c r="AD179" s="4" t="str">
        <f t="shared" si="6"/>
        <v/>
      </c>
    </row>
    <row r="180" spans="1:30" ht="38.25" customHeight="1" x14ac:dyDescent="0.2">
      <c r="A180" s="4">
        <v>168</v>
      </c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46"/>
      <c r="Q180" s="46"/>
      <c r="R180" s="46"/>
      <c r="S180" s="46"/>
      <c r="T180" s="46"/>
      <c r="U180" s="53"/>
      <c r="V180" s="30"/>
      <c r="W180" s="30"/>
      <c r="X180" s="53"/>
      <c r="Y180" s="53"/>
      <c r="Z180" s="53"/>
      <c r="AA180" s="53"/>
      <c r="AB180" s="30"/>
      <c r="AC180" s="4" t="str">
        <f t="shared" si="5"/>
        <v/>
      </c>
      <c r="AD180" s="4" t="str">
        <f t="shared" si="6"/>
        <v/>
      </c>
    </row>
    <row r="181" spans="1:30" ht="38.25" customHeight="1" x14ac:dyDescent="0.2">
      <c r="A181" s="4">
        <v>169</v>
      </c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46"/>
      <c r="Q181" s="46"/>
      <c r="R181" s="46"/>
      <c r="S181" s="46"/>
      <c r="T181" s="46"/>
      <c r="U181" s="53"/>
      <c r="V181" s="30"/>
      <c r="W181" s="30"/>
      <c r="X181" s="53"/>
      <c r="Y181" s="53"/>
      <c r="Z181" s="53"/>
      <c r="AA181" s="53"/>
      <c r="AB181" s="30"/>
      <c r="AC181" s="4" t="str">
        <f t="shared" si="5"/>
        <v/>
      </c>
      <c r="AD181" s="4" t="str">
        <f t="shared" si="6"/>
        <v/>
      </c>
    </row>
    <row r="182" spans="1:30" ht="38.25" customHeight="1" x14ac:dyDescent="0.2">
      <c r="A182" s="4">
        <v>170</v>
      </c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46"/>
      <c r="Q182" s="46"/>
      <c r="R182" s="46"/>
      <c r="S182" s="46"/>
      <c r="T182" s="46"/>
      <c r="U182" s="53"/>
      <c r="V182" s="30"/>
      <c r="W182" s="30"/>
      <c r="X182" s="53"/>
      <c r="Y182" s="53"/>
      <c r="Z182" s="53"/>
      <c r="AA182" s="53"/>
      <c r="AB182" s="30"/>
      <c r="AC182" s="4" t="str">
        <f t="shared" si="5"/>
        <v/>
      </c>
      <c r="AD182" s="4" t="str">
        <f t="shared" si="6"/>
        <v/>
      </c>
    </row>
    <row r="183" spans="1:30" ht="38.25" customHeight="1" x14ac:dyDescent="0.2">
      <c r="A183" s="4">
        <v>171</v>
      </c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46"/>
      <c r="Q183" s="46"/>
      <c r="R183" s="46"/>
      <c r="S183" s="46"/>
      <c r="T183" s="46"/>
      <c r="U183" s="53"/>
      <c r="V183" s="30"/>
      <c r="W183" s="30"/>
      <c r="X183" s="53"/>
      <c r="Y183" s="53"/>
      <c r="Z183" s="53"/>
      <c r="AA183" s="53"/>
      <c r="AB183" s="30"/>
      <c r="AC183" s="4" t="str">
        <f t="shared" si="5"/>
        <v/>
      </c>
      <c r="AD183" s="4" t="str">
        <f t="shared" si="6"/>
        <v/>
      </c>
    </row>
    <row r="184" spans="1:30" ht="38.25" customHeight="1" x14ac:dyDescent="0.2">
      <c r="A184" s="4">
        <v>172</v>
      </c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46"/>
      <c r="Q184" s="46"/>
      <c r="R184" s="46"/>
      <c r="S184" s="46"/>
      <c r="T184" s="46"/>
      <c r="U184" s="53"/>
      <c r="V184" s="30"/>
      <c r="W184" s="30"/>
      <c r="X184" s="53"/>
      <c r="Y184" s="53"/>
      <c r="Z184" s="53"/>
      <c r="AA184" s="53"/>
      <c r="AB184" s="30"/>
      <c r="AC184" s="4" t="str">
        <f t="shared" si="5"/>
        <v/>
      </c>
      <c r="AD184" s="4" t="str">
        <f t="shared" si="6"/>
        <v/>
      </c>
    </row>
    <row r="185" spans="1:30" ht="38.25" customHeight="1" x14ac:dyDescent="0.2">
      <c r="A185" s="4">
        <v>173</v>
      </c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46"/>
      <c r="Q185" s="46"/>
      <c r="R185" s="46"/>
      <c r="S185" s="46"/>
      <c r="T185" s="46"/>
      <c r="U185" s="53"/>
      <c r="V185" s="30"/>
      <c r="W185" s="30"/>
      <c r="X185" s="53"/>
      <c r="Y185" s="53"/>
      <c r="Z185" s="53"/>
      <c r="AA185" s="53"/>
      <c r="AB185" s="30"/>
      <c r="AC185" s="4" t="str">
        <f t="shared" si="5"/>
        <v/>
      </c>
      <c r="AD185" s="4" t="str">
        <f t="shared" si="6"/>
        <v/>
      </c>
    </row>
    <row r="186" spans="1:30" ht="38.25" customHeight="1" x14ac:dyDescent="0.2">
      <c r="A186" s="4">
        <v>174</v>
      </c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46"/>
      <c r="Q186" s="46"/>
      <c r="R186" s="46"/>
      <c r="S186" s="46"/>
      <c r="T186" s="46"/>
      <c r="U186" s="53"/>
      <c r="V186" s="30"/>
      <c r="W186" s="30"/>
      <c r="X186" s="53"/>
      <c r="Y186" s="53"/>
      <c r="Z186" s="53"/>
      <c r="AA186" s="53"/>
      <c r="AB186" s="30"/>
      <c r="AC186" s="4" t="str">
        <f t="shared" si="5"/>
        <v/>
      </c>
      <c r="AD186" s="4" t="str">
        <f t="shared" si="6"/>
        <v/>
      </c>
    </row>
    <row r="187" spans="1:30" ht="38.25" customHeight="1" x14ac:dyDescent="0.2">
      <c r="A187" s="4">
        <v>175</v>
      </c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46"/>
      <c r="Q187" s="46"/>
      <c r="R187" s="46"/>
      <c r="S187" s="46"/>
      <c r="T187" s="46"/>
      <c r="U187" s="53"/>
      <c r="V187" s="30"/>
      <c r="W187" s="30"/>
      <c r="X187" s="53"/>
      <c r="Y187" s="53"/>
      <c r="Z187" s="53"/>
      <c r="AA187" s="53"/>
      <c r="AB187" s="30"/>
      <c r="AC187" s="4" t="str">
        <f t="shared" si="5"/>
        <v/>
      </c>
      <c r="AD187" s="4" t="str">
        <f t="shared" si="6"/>
        <v/>
      </c>
    </row>
    <row r="188" spans="1:30" ht="38.25" customHeight="1" x14ac:dyDescent="0.2">
      <c r="A188" s="4">
        <v>176</v>
      </c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46"/>
      <c r="Q188" s="46"/>
      <c r="R188" s="46"/>
      <c r="S188" s="46"/>
      <c r="T188" s="46"/>
      <c r="U188" s="53"/>
      <c r="V188" s="30"/>
      <c r="W188" s="30"/>
      <c r="X188" s="53"/>
      <c r="Y188" s="53"/>
      <c r="Z188" s="53"/>
      <c r="AA188" s="53"/>
      <c r="AB188" s="30"/>
      <c r="AC188" s="4" t="str">
        <f t="shared" si="5"/>
        <v/>
      </c>
      <c r="AD188" s="4" t="str">
        <f t="shared" si="6"/>
        <v/>
      </c>
    </row>
    <row r="189" spans="1:30" ht="38.25" customHeight="1" x14ac:dyDescent="0.2">
      <c r="A189" s="4">
        <v>177</v>
      </c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46"/>
      <c r="Q189" s="46"/>
      <c r="R189" s="46"/>
      <c r="S189" s="46"/>
      <c r="T189" s="46"/>
      <c r="U189" s="53"/>
      <c r="V189" s="30"/>
      <c r="W189" s="30"/>
      <c r="X189" s="53"/>
      <c r="Y189" s="53"/>
      <c r="Z189" s="53"/>
      <c r="AA189" s="53"/>
      <c r="AB189" s="30"/>
      <c r="AC189" s="4" t="str">
        <f t="shared" si="5"/>
        <v/>
      </c>
      <c r="AD189" s="4" t="str">
        <f t="shared" si="6"/>
        <v/>
      </c>
    </row>
    <row r="190" spans="1:30" ht="38.25" customHeight="1" x14ac:dyDescent="0.2">
      <c r="A190" s="4">
        <v>178</v>
      </c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46"/>
      <c r="Q190" s="46"/>
      <c r="R190" s="46"/>
      <c r="S190" s="46"/>
      <c r="T190" s="46"/>
      <c r="U190" s="53"/>
      <c r="V190" s="30"/>
      <c r="W190" s="30"/>
      <c r="X190" s="53"/>
      <c r="Y190" s="53"/>
      <c r="Z190" s="53"/>
      <c r="AA190" s="53"/>
      <c r="AB190" s="30"/>
      <c r="AC190" s="4" t="str">
        <f t="shared" si="5"/>
        <v/>
      </c>
      <c r="AD190" s="4" t="str">
        <f t="shared" si="6"/>
        <v/>
      </c>
    </row>
    <row r="191" spans="1:30" ht="38.25" customHeight="1" x14ac:dyDescent="0.2">
      <c r="A191" s="4">
        <v>179</v>
      </c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46"/>
      <c r="Q191" s="46"/>
      <c r="R191" s="46"/>
      <c r="S191" s="46"/>
      <c r="T191" s="46"/>
      <c r="U191" s="53"/>
      <c r="V191" s="30"/>
      <c r="W191" s="30"/>
      <c r="X191" s="53"/>
      <c r="Y191" s="53"/>
      <c r="Z191" s="53"/>
      <c r="AA191" s="53"/>
      <c r="AB191" s="30"/>
      <c r="AC191" s="4" t="str">
        <f t="shared" si="5"/>
        <v/>
      </c>
      <c r="AD191" s="4" t="str">
        <f t="shared" si="6"/>
        <v/>
      </c>
    </row>
    <row r="192" spans="1:30" ht="38.25" customHeight="1" x14ac:dyDescent="0.2">
      <c r="A192" s="4">
        <v>180</v>
      </c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46"/>
      <c r="Q192" s="46"/>
      <c r="R192" s="46"/>
      <c r="S192" s="46"/>
      <c r="T192" s="46"/>
      <c r="U192" s="53"/>
      <c r="V192" s="30"/>
      <c r="W192" s="30"/>
      <c r="X192" s="53"/>
      <c r="Y192" s="53"/>
      <c r="Z192" s="53"/>
      <c r="AA192" s="53"/>
      <c r="AB192" s="30"/>
      <c r="AC192" s="4" t="str">
        <f t="shared" si="5"/>
        <v/>
      </c>
      <c r="AD192" s="4" t="str">
        <f t="shared" si="6"/>
        <v/>
      </c>
    </row>
    <row r="193" spans="1:30" ht="38.25" customHeight="1" x14ac:dyDescent="0.2">
      <c r="A193" s="4">
        <v>181</v>
      </c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46"/>
      <c r="Q193" s="46"/>
      <c r="R193" s="46"/>
      <c r="S193" s="46"/>
      <c r="T193" s="46"/>
      <c r="U193" s="53"/>
      <c r="V193" s="30"/>
      <c r="W193" s="30"/>
      <c r="X193" s="53"/>
      <c r="Y193" s="53"/>
      <c r="Z193" s="53"/>
      <c r="AA193" s="53"/>
      <c r="AB193" s="30"/>
      <c r="AC193" s="4" t="str">
        <f t="shared" si="5"/>
        <v/>
      </c>
      <c r="AD193" s="4" t="str">
        <f t="shared" si="6"/>
        <v/>
      </c>
    </row>
    <row r="194" spans="1:30" ht="38.25" customHeight="1" x14ac:dyDescent="0.2">
      <c r="A194" s="4">
        <v>182</v>
      </c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46"/>
      <c r="Q194" s="46"/>
      <c r="R194" s="46"/>
      <c r="S194" s="46"/>
      <c r="T194" s="46"/>
      <c r="U194" s="53"/>
      <c r="V194" s="30"/>
      <c r="W194" s="30"/>
      <c r="X194" s="53"/>
      <c r="Y194" s="53"/>
      <c r="Z194" s="53"/>
      <c r="AA194" s="53"/>
      <c r="AB194" s="30"/>
      <c r="AC194" s="4" t="str">
        <f t="shared" si="5"/>
        <v/>
      </c>
      <c r="AD194" s="4" t="str">
        <f t="shared" si="6"/>
        <v/>
      </c>
    </row>
    <row r="195" spans="1:30" ht="38.25" customHeight="1" x14ac:dyDescent="0.2">
      <c r="A195" s="4">
        <v>183</v>
      </c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46"/>
      <c r="Q195" s="46"/>
      <c r="R195" s="46"/>
      <c r="S195" s="46"/>
      <c r="T195" s="46"/>
      <c r="U195" s="53"/>
      <c r="V195" s="30"/>
      <c r="W195" s="30"/>
      <c r="X195" s="53"/>
      <c r="Y195" s="53"/>
      <c r="Z195" s="53"/>
      <c r="AA195" s="53"/>
      <c r="AB195" s="30"/>
      <c r="AC195" s="4" t="str">
        <f t="shared" si="5"/>
        <v/>
      </c>
      <c r="AD195" s="4" t="str">
        <f t="shared" si="6"/>
        <v/>
      </c>
    </row>
    <row r="196" spans="1:30" ht="38.25" customHeight="1" x14ac:dyDescent="0.2">
      <c r="A196" s="4">
        <v>184</v>
      </c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46"/>
      <c r="Q196" s="46"/>
      <c r="R196" s="46"/>
      <c r="S196" s="46"/>
      <c r="T196" s="46"/>
      <c r="U196" s="53"/>
      <c r="V196" s="30"/>
      <c r="W196" s="30"/>
      <c r="X196" s="53"/>
      <c r="Y196" s="53"/>
      <c r="Z196" s="53"/>
      <c r="AA196" s="53"/>
      <c r="AB196" s="30"/>
      <c r="AC196" s="4" t="str">
        <f t="shared" si="5"/>
        <v/>
      </c>
      <c r="AD196" s="4" t="str">
        <f t="shared" si="6"/>
        <v/>
      </c>
    </row>
    <row r="197" spans="1:30" ht="38.25" customHeight="1" x14ac:dyDescent="0.2">
      <c r="A197" s="4">
        <v>185</v>
      </c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46"/>
      <c r="Q197" s="46"/>
      <c r="R197" s="46"/>
      <c r="S197" s="46"/>
      <c r="T197" s="46"/>
      <c r="U197" s="53"/>
      <c r="V197" s="30"/>
      <c r="W197" s="30"/>
      <c r="X197" s="53"/>
      <c r="Y197" s="53"/>
      <c r="Z197" s="53"/>
      <c r="AA197" s="53"/>
      <c r="AB197" s="30"/>
      <c r="AC197" s="4" t="str">
        <f t="shared" si="5"/>
        <v/>
      </c>
      <c r="AD197" s="4" t="str">
        <f t="shared" si="6"/>
        <v/>
      </c>
    </row>
    <row r="198" spans="1:30" ht="38.25" customHeight="1" x14ac:dyDescent="0.2">
      <c r="A198" s="4">
        <v>186</v>
      </c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46"/>
      <c r="Q198" s="46"/>
      <c r="R198" s="46"/>
      <c r="S198" s="46"/>
      <c r="T198" s="46"/>
      <c r="U198" s="53"/>
      <c r="V198" s="30"/>
      <c r="W198" s="30"/>
      <c r="X198" s="53"/>
      <c r="Y198" s="53"/>
      <c r="Z198" s="53"/>
      <c r="AA198" s="53"/>
      <c r="AB198" s="30"/>
      <c r="AC198" s="4" t="str">
        <f t="shared" si="5"/>
        <v/>
      </c>
      <c r="AD198" s="4" t="str">
        <f t="shared" si="6"/>
        <v/>
      </c>
    </row>
    <row r="199" spans="1:30" ht="38.25" customHeight="1" x14ac:dyDescent="0.2">
      <c r="A199" s="4">
        <v>187</v>
      </c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46"/>
      <c r="Q199" s="46"/>
      <c r="R199" s="46"/>
      <c r="S199" s="46"/>
      <c r="T199" s="46"/>
      <c r="U199" s="53"/>
      <c r="V199" s="30"/>
      <c r="W199" s="30"/>
      <c r="X199" s="53"/>
      <c r="Y199" s="53"/>
      <c r="Z199" s="53"/>
      <c r="AA199" s="53"/>
      <c r="AB199" s="30"/>
      <c r="AC199" s="4" t="str">
        <f t="shared" si="5"/>
        <v/>
      </c>
      <c r="AD199" s="4" t="str">
        <f t="shared" si="6"/>
        <v/>
      </c>
    </row>
    <row r="200" spans="1:30" ht="38.25" customHeight="1" x14ac:dyDescent="0.2">
      <c r="A200" s="4">
        <v>188</v>
      </c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46"/>
      <c r="Q200" s="46"/>
      <c r="R200" s="46"/>
      <c r="S200" s="46"/>
      <c r="T200" s="46"/>
      <c r="U200" s="53"/>
      <c r="V200" s="30"/>
      <c r="W200" s="30"/>
      <c r="X200" s="53"/>
      <c r="Y200" s="53"/>
      <c r="Z200" s="53"/>
      <c r="AA200" s="53"/>
      <c r="AB200" s="30"/>
      <c r="AC200" s="4" t="str">
        <f t="shared" si="5"/>
        <v/>
      </c>
      <c r="AD200" s="4" t="str">
        <f t="shared" si="6"/>
        <v/>
      </c>
    </row>
    <row r="201" spans="1:30" ht="38.25" customHeight="1" x14ac:dyDescent="0.2">
      <c r="A201" s="4">
        <v>189</v>
      </c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46"/>
      <c r="Q201" s="46"/>
      <c r="R201" s="46"/>
      <c r="S201" s="46"/>
      <c r="T201" s="46"/>
      <c r="U201" s="53"/>
      <c r="V201" s="30"/>
      <c r="W201" s="30"/>
      <c r="X201" s="53"/>
      <c r="Y201" s="53"/>
      <c r="Z201" s="53"/>
      <c r="AA201" s="53"/>
      <c r="AB201" s="30"/>
      <c r="AC201" s="4" t="str">
        <f t="shared" si="5"/>
        <v/>
      </c>
      <c r="AD201" s="4" t="str">
        <f t="shared" si="6"/>
        <v/>
      </c>
    </row>
    <row r="202" spans="1:30" ht="38.25" customHeight="1" x14ac:dyDescent="0.2">
      <c r="A202" s="4">
        <v>190</v>
      </c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46"/>
      <c r="Q202" s="46"/>
      <c r="R202" s="46"/>
      <c r="S202" s="46"/>
      <c r="T202" s="46"/>
      <c r="U202" s="53"/>
      <c r="V202" s="30"/>
      <c r="W202" s="30"/>
      <c r="X202" s="53"/>
      <c r="Y202" s="53"/>
      <c r="Z202" s="53"/>
      <c r="AA202" s="53"/>
      <c r="AB202" s="30"/>
      <c r="AC202" s="4" t="str">
        <f t="shared" si="5"/>
        <v/>
      </c>
      <c r="AD202" s="4" t="str">
        <f t="shared" si="6"/>
        <v/>
      </c>
    </row>
    <row r="203" spans="1:30" ht="38.25" customHeight="1" x14ac:dyDescent="0.2">
      <c r="A203" s="4">
        <v>191</v>
      </c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46"/>
      <c r="Q203" s="46"/>
      <c r="R203" s="46"/>
      <c r="S203" s="46"/>
      <c r="T203" s="46"/>
      <c r="U203" s="53"/>
      <c r="V203" s="30"/>
      <c r="W203" s="30"/>
      <c r="X203" s="53"/>
      <c r="Y203" s="53"/>
      <c r="Z203" s="53"/>
      <c r="AA203" s="53"/>
      <c r="AB203" s="30"/>
      <c r="AC203" s="4" t="str">
        <f t="shared" si="5"/>
        <v/>
      </c>
      <c r="AD203" s="4" t="str">
        <f t="shared" si="6"/>
        <v/>
      </c>
    </row>
    <row r="204" spans="1:30" ht="38.25" customHeight="1" x14ac:dyDescent="0.2">
      <c r="A204" s="4">
        <v>192</v>
      </c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46"/>
      <c r="Q204" s="46"/>
      <c r="R204" s="46"/>
      <c r="S204" s="46"/>
      <c r="T204" s="46"/>
      <c r="U204" s="53"/>
      <c r="V204" s="30"/>
      <c r="W204" s="30"/>
      <c r="X204" s="53"/>
      <c r="Y204" s="53"/>
      <c r="Z204" s="53"/>
      <c r="AA204" s="53"/>
      <c r="AB204" s="30"/>
      <c r="AC204" s="4" t="str">
        <f t="shared" si="5"/>
        <v/>
      </c>
      <c r="AD204" s="4" t="str">
        <f t="shared" si="6"/>
        <v/>
      </c>
    </row>
    <row r="205" spans="1:30" ht="38.25" customHeight="1" x14ac:dyDescent="0.2">
      <c r="A205" s="4">
        <v>193</v>
      </c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46"/>
      <c r="Q205" s="46"/>
      <c r="R205" s="46"/>
      <c r="S205" s="46"/>
      <c r="T205" s="46"/>
      <c r="U205" s="53"/>
      <c r="V205" s="30"/>
      <c r="W205" s="30"/>
      <c r="X205" s="53"/>
      <c r="Y205" s="53"/>
      <c r="Z205" s="53"/>
      <c r="AA205" s="53"/>
      <c r="AB205" s="30"/>
      <c r="AC205" s="4" t="str">
        <f t="shared" ref="AC205:AC212" si="7">IF(E205="","",COUNTBLANK(B205:AB205))</f>
        <v/>
      </c>
      <c r="AD205" s="4" t="str">
        <f t="shared" si="6"/>
        <v/>
      </c>
    </row>
    <row r="206" spans="1:30" ht="38.25" customHeight="1" x14ac:dyDescent="0.2">
      <c r="A206" s="4">
        <v>194</v>
      </c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46"/>
      <c r="Q206" s="46"/>
      <c r="R206" s="46"/>
      <c r="S206" s="46"/>
      <c r="T206" s="46"/>
      <c r="U206" s="53"/>
      <c r="V206" s="30"/>
      <c r="W206" s="30"/>
      <c r="X206" s="53"/>
      <c r="Y206" s="53"/>
      <c r="Z206" s="53"/>
      <c r="AA206" s="53"/>
      <c r="AB206" s="30"/>
      <c r="AC206" s="4" t="str">
        <f t="shared" si="7"/>
        <v/>
      </c>
      <c r="AD206" s="4" t="str">
        <f t="shared" ref="AD206:AD212" si="8">IF(AC206="","",IF(AC206=0,1,0))</f>
        <v/>
      </c>
    </row>
    <row r="207" spans="1:30" ht="38.25" customHeight="1" x14ac:dyDescent="0.2">
      <c r="A207" s="4">
        <v>195</v>
      </c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46"/>
      <c r="Q207" s="46"/>
      <c r="R207" s="46"/>
      <c r="S207" s="46"/>
      <c r="T207" s="46"/>
      <c r="U207" s="53"/>
      <c r="V207" s="30"/>
      <c r="W207" s="30"/>
      <c r="X207" s="53"/>
      <c r="Y207" s="53"/>
      <c r="Z207" s="53"/>
      <c r="AA207" s="53"/>
      <c r="AB207" s="30"/>
      <c r="AC207" s="4" t="str">
        <f t="shared" si="7"/>
        <v/>
      </c>
      <c r="AD207" s="4" t="str">
        <f t="shared" si="8"/>
        <v/>
      </c>
    </row>
    <row r="208" spans="1:30" ht="38.25" customHeight="1" x14ac:dyDescent="0.2">
      <c r="A208" s="4">
        <v>196</v>
      </c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46"/>
      <c r="Q208" s="46"/>
      <c r="R208" s="46"/>
      <c r="S208" s="46"/>
      <c r="T208" s="46"/>
      <c r="U208" s="53"/>
      <c r="V208" s="30"/>
      <c r="W208" s="30"/>
      <c r="X208" s="53"/>
      <c r="Y208" s="53"/>
      <c r="Z208" s="53"/>
      <c r="AA208" s="53"/>
      <c r="AB208" s="30"/>
      <c r="AC208" s="4" t="str">
        <f t="shared" si="7"/>
        <v/>
      </c>
      <c r="AD208" s="4" t="str">
        <f t="shared" si="8"/>
        <v/>
      </c>
    </row>
    <row r="209" spans="1:30" ht="38.25" customHeight="1" x14ac:dyDescent="0.2">
      <c r="A209" s="4">
        <v>197</v>
      </c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46"/>
      <c r="Q209" s="46"/>
      <c r="R209" s="46"/>
      <c r="S209" s="46"/>
      <c r="T209" s="46"/>
      <c r="U209" s="53"/>
      <c r="V209" s="30"/>
      <c r="W209" s="30"/>
      <c r="X209" s="53"/>
      <c r="Y209" s="53"/>
      <c r="Z209" s="53"/>
      <c r="AA209" s="53"/>
      <c r="AB209" s="30"/>
      <c r="AC209" s="4" t="str">
        <f t="shared" si="7"/>
        <v/>
      </c>
      <c r="AD209" s="4" t="str">
        <f t="shared" si="8"/>
        <v/>
      </c>
    </row>
    <row r="210" spans="1:30" ht="38.25" customHeight="1" x14ac:dyDescent="0.2">
      <c r="A210" s="4">
        <v>198</v>
      </c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46"/>
      <c r="Q210" s="46"/>
      <c r="R210" s="46"/>
      <c r="S210" s="46"/>
      <c r="T210" s="46"/>
      <c r="U210" s="53"/>
      <c r="V210" s="30"/>
      <c r="W210" s="30"/>
      <c r="X210" s="53"/>
      <c r="Y210" s="53"/>
      <c r="Z210" s="53"/>
      <c r="AA210" s="53"/>
      <c r="AB210" s="30"/>
      <c r="AC210" s="4" t="str">
        <f t="shared" si="7"/>
        <v/>
      </c>
      <c r="AD210" s="4" t="str">
        <f t="shared" si="8"/>
        <v/>
      </c>
    </row>
    <row r="211" spans="1:30" ht="38.25" customHeight="1" x14ac:dyDescent="0.2">
      <c r="A211" s="4">
        <v>199</v>
      </c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46"/>
      <c r="Q211" s="46"/>
      <c r="R211" s="46"/>
      <c r="S211" s="46"/>
      <c r="T211" s="46"/>
      <c r="U211" s="53"/>
      <c r="V211" s="30"/>
      <c r="W211" s="30"/>
      <c r="X211" s="53"/>
      <c r="Y211" s="53"/>
      <c r="Z211" s="53"/>
      <c r="AA211" s="53"/>
      <c r="AB211" s="30"/>
      <c r="AC211" s="4" t="str">
        <f t="shared" si="7"/>
        <v/>
      </c>
      <c r="AD211" s="4" t="str">
        <f t="shared" si="8"/>
        <v/>
      </c>
    </row>
    <row r="212" spans="1:30" ht="38.25" customHeight="1" x14ac:dyDescent="0.2">
      <c r="A212" s="4">
        <v>200</v>
      </c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46"/>
      <c r="Q212" s="46"/>
      <c r="R212" s="46"/>
      <c r="S212" s="46"/>
      <c r="T212" s="46"/>
      <c r="U212" s="53"/>
      <c r="V212" s="30"/>
      <c r="W212" s="30"/>
      <c r="X212" s="53"/>
      <c r="Y212" s="53"/>
      <c r="Z212" s="53"/>
      <c r="AA212" s="53"/>
      <c r="AB212" s="30"/>
      <c r="AC212" s="4" t="str">
        <f t="shared" si="7"/>
        <v/>
      </c>
      <c r="AD212" s="4" t="str">
        <f t="shared" si="8"/>
        <v/>
      </c>
    </row>
  </sheetData>
  <sheetProtection algorithmName="SHA-512" hashValue="xvsMtuarSpDYeTJtLoHiYY8AOAiQhRPvM1HUd3CTJu7ZXvjG6jpxoqmieIf6enCWpRjjCuNr5wuFm2DVc34NHg==" saltValue="ud5UACwtjZu3v2P5mpDjEQ==" spinCount="100000" sheet="1" formatColumns="0" formatRows="0" insertRows="0" autoFilter="0"/>
  <autoFilter ref="B12:AB12" xr:uid="{FA2BC957-A9C6-4648-B9DF-52560F76DE46}"/>
  <sortState xmlns:xlrd2="http://schemas.microsoft.com/office/spreadsheetml/2017/richdata2" ref="B13:AB50">
    <sortCondition ref="B13:B50"/>
  </sortState>
  <mergeCells count="9">
    <mergeCell ref="C1:Q2"/>
    <mergeCell ref="R11:S11"/>
    <mergeCell ref="V11:AB11"/>
    <mergeCell ref="H11:K11"/>
    <mergeCell ref="G6:H6"/>
    <mergeCell ref="B6:D6"/>
    <mergeCell ref="F4:G4"/>
    <mergeCell ref="H4:K4"/>
    <mergeCell ref="B4:D4"/>
  </mergeCells>
  <phoneticPr fontId="24" type="noConversion"/>
  <conditionalFormatting sqref="B13:Q200">
    <cfRule type="expression" dxfId="22" priority="1">
      <formula>$C13="NO VIGENTE"</formula>
    </cfRule>
  </conditionalFormatting>
  <conditionalFormatting sqref="B13:Q212">
    <cfRule type="cellIs" dxfId="21" priority="2" operator="equal">
      <formula>0</formula>
    </cfRule>
  </conditionalFormatting>
  <conditionalFormatting sqref="I20:L20 H23:I62 H13:K22">
    <cfRule type="iconSet" priority="2871">
      <iconSet>
        <cfvo type="percent" val="0"/>
        <cfvo type="num" val="$AE$12"/>
        <cfvo type="num" val="$AE$10"/>
      </iconSet>
    </cfRule>
  </conditionalFormatting>
  <conditionalFormatting sqref="J13:J62">
    <cfRule type="iconSet" priority="2868">
      <iconSet>
        <cfvo type="percent" val="0"/>
        <cfvo type="num" val="$AE$12"/>
        <cfvo type="num" val="$AE$10"/>
      </iconSet>
    </cfRule>
  </conditionalFormatting>
  <conditionalFormatting sqref="K13:L62">
    <cfRule type="iconSet" priority="2874">
      <iconSet>
        <cfvo type="percent" val="0"/>
        <cfvo type="num" val="$AE$12"/>
        <cfvo type="num" val="$AE$10"/>
      </iconSet>
    </cfRule>
  </conditionalFormatting>
  <conditionalFormatting sqref="M13:M62">
    <cfRule type="iconSet" priority="13">
      <iconSet>
        <cfvo type="percent" val="0"/>
        <cfvo type="num" val="$AE$12"/>
        <cfvo type="num" val="$AE$10"/>
      </iconSet>
    </cfRule>
  </conditionalFormatting>
  <conditionalFormatting sqref="M20">
    <cfRule type="iconSet" priority="12">
      <iconSet>
        <cfvo type="percent" val="0"/>
        <cfvo type="num" val="$AE$12"/>
        <cfvo type="num" val="$AE$10"/>
      </iconSet>
    </cfRule>
  </conditionalFormatting>
  <conditionalFormatting sqref="N13:N16 N18:N20 O13 N17:O17 O18 O15:O16">
    <cfRule type="iconSet" priority="2851">
      <iconSet>
        <cfvo type="percent" val="0"/>
        <cfvo type="num" val="$AE$12"/>
        <cfvo type="num" val="$AE$10"/>
      </iconSet>
    </cfRule>
  </conditionalFormatting>
  <conditionalFormatting sqref="N53:N56">
    <cfRule type="iconSet" priority="59">
      <iconSet>
        <cfvo type="percent" val="0"/>
        <cfvo type="num" val="$AE$12"/>
        <cfvo type="num" val="$AE$10"/>
      </iconSet>
    </cfRule>
  </conditionalFormatting>
  <conditionalFormatting sqref="N57">
    <cfRule type="iconSet" priority="161">
      <iconSet>
        <cfvo type="percent" val="0"/>
        <cfvo type="num" val="$AE$12"/>
        <cfvo type="num" val="$AE$10"/>
      </iconSet>
    </cfRule>
  </conditionalFormatting>
  <conditionalFormatting sqref="N58">
    <cfRule type="iconSet" priority="158">
      <iconSet>
        <cfvo type="percent" val="0"/>
        <cfvo type="num" val="$AE$12"/>
        <cfvo type="num" val="$AE$10"/>
      </iconSet>
    </cfRule>
  </conditionalFormatting>
  <conditionalFormatting sqref="N59">
    <cfRule type="iconSet" priority="155">
      <iconSet>
        <cfvo type="percent" val="0"/>
        <cfvo type="num" val="$AE$12"/>
        <cfvo type="num" val="$AE$10"/>
      </iconSet>
    </cfRule>
  </conditionalFormatting>
  <conditionalFormatting sqref="N60">
    <cfRule type="iconSet" priority="152">
      <iconSet>
        <cfvo type="percent" val="0"/>
        <cfvo type="num" val="$AE$12"/>
        <cfvo type="num" val="$AE$10"/>
      </iconSet>
    </cfRule>
  </conditionalFormatting>
  <conditionalFormatting sqref="N61">
    <cfRule type="iconSet" priority="149">
      <iconSet>
        <cfvo type="percent" val="0"/>
        <cfvo type="num" val="$AE$12"/>
        <cfvo type="num" val="$AE$10"/>
      </iconSet>
    </cfRule>
  </conditionalFormatting>
  <conditionalFormatting sqref="N62">
    <cfRule type="iconSet" priority="146">
      <iconSet>
        <cfvo type="percent" val="0"/>
        <cfvo type="num" val="$AE$12"/>
        <cfvo type="num" val="$AE$10"/>
      </iconSet>
    </cfRule>
  </conditionalFormatting>
  <conditionalFormatting sqref="O13:O16 N21:N52 O18:O20">
    <cfRule type="iconSet" priority="2853">
      <iconSet>
        <cfvo type="percent" val="0"/>
        <cfvo type="num" val="$AE$12"/>
        <cfvo type="num" val="$AE$10"/>
      </iconSet>
    </cfRule>
  </conditionalFormatting>
  <conditionalFormatting sqref="O57">
    <cfRule type="iconSet" priority="197">
      <iconSet>
        <cfvo type="percent" val="0"/>
        <cfvo type="num" val="$AE$12"/>
        <cfvo type="num" val="$AE$10"/>
      </iconSet>
    </cfRule>
  </conditionalFormatting>
  <conditionalFormatting sqref="O58">
    <cfRule type="iconSet" priority="194">
      <iconSet>
        <cfvo type="percent" val="0"/>
        <cfvo type="num" val="$AE$12"/>
        <cfvo type="num" val="$AE$10"/>
      </iconSet>
    </cfRule>
  </conditionalFormatting>
  <conditionalFormatting sqref="O59">
    <cfRule type="iconSet" priority="191">
      <iconSet>
        <cfvo type="percent" val="0"/>
        <cfvo type="num" val="$AE$12"/>
        <cfvo type="num" val="$AE$10"/>
      </iconSet>
    </cfRule>
  </conditionalFormatting>
  <conditionalFormatting sqref="O60">
    <cfRule type="iconSet" priority="188">
      <iconSet>
        <cfvo type="percent" val="0"/>
        <cfvo type="num" val="$AE$12"/>
        <cfvo type="num" val="$AE$10"/>
      </iconSet>
    </cfRule>
  </conditionalFormatting>
  <conditionalFormatting sqref="O61">
    <cfRule type="iconSet" priority="185">
      <iconSet>
        <cfvo type="percent" val="0"/>
        <cfvo type="num" val="$AE$12"/>
        <cfvo type="num" val="$AE$10"/>
      </iconSet>
    </cfRule>
  </conditionalFormatting>
  <conditionalFormatting sqref="O62">
    <cfRule type="iconSet" priority="182">
      <iconSet>
        <cfvo type="percent" val="0"/>
        <cfvo type="num" val="$AE$12"/>
        <cfvo type="num" val="$AE$10"/>
      </iconSet>
    </cfRule>
  </conditionalFormatting>
  <conditionalFormatting sqref="O63:O64">
    <cfRule type="iconSet" priority="20">
      <iconSet>
        <cfvo type="percent" val="0"/>
        <cfvo type="num" val="$AE$12"/>
        <cfvo type="num" val="$AE$10"/>
      </iconSet>
    </cfRule>
  </conditionalFormatting>
  <conditionalFormatting sqref="O65:O212">
    <cfRule type="iconSet" priority="2282">
      <iconSet>
        <cfvo type="percent" val="0"/>
        <cfvo type="num" val="$AE$12"/>
        <cfvo type="num" val="$AE$10"/>
      </iconSet>
    </cfRule>
  </conditionalFormatting>
  <conditionalFormatting sqref="P63:P64">
    <cfRule type="iconSet" priority="22">
      <iconSet>
        <cfvo type="percent" val="0"/>
        <cfvo type="num" val="$AE$12"/>
        <cfvo type="num" val="$AE$10"/>
      </iconSet>
    </cfRule>
  </conditionalFormatting>
  <conditionalFormatting sqref="P65:P212">
    <cfRule type="iconSet" priority="2444">
      <iconSet>
        <cfvo type="percent" val="0"/>
        <cfvo type="num" val="$AE$12"/>
        <cfvo type="num" val="$AE$10"/>
      </iconSet>
    </cfRule>
  </conditionalFormatting>
  <conditionalFormatting sqref="Q13:Q20">
    <cfRule type="iconSet" priority="6">
      <iconSet>
        <cfvo type="percent" val="0"/>
        <cfvo type="num" val="$AE$12"/>
        <cfvo type="num" val="$AE$10"/>
      </iconSet>
    </cfRule>
  </conditionalFormatting>
  <conditionalFormatting sqref="Q21:Q62">
    <cfRule type="iconSet" priority="7">
      <iconSet>
        <cfvo type="percent" val="0"/>
        <cfvo type="num" val="$AE$12"/>
        <cfvo type="num" val="$AE$10"/>
      </iconSet>
    </cfRule>
  </conditionalFormatting>
  <conditionalFormatting sqref="Q63:Q64">
    <cfRule type="iconSet" priority="3">
      <iconSet>
        <cfvo type="percent" val="0"/>
        <cfvo type="num" val="$AE$12"/>
        <cfvo type="num" val="$AE$10"/>
      </iconSet>
    </cfRule>
  </conditionalFormatting>
  <conditionalFormatting sqref="Q65:Q212">
    <cfRule type="iconSet" priority="5">
      <iconSet>
        <cfvo type="percent" val="0"/>
        <cfvo type="num" val="$AE$12"/>
        <cfvo type="num" val="$AE$10"/>
      </iconSet>
    </cfRule>
  </conditionalFormatting>
  <conditionalFormatting sqref="R13:R20 P21:P62">
    <cfRule type="iconSet" priority="2857">
      <iconSet>
        <cfvo type="percent" val="0"/>
        <cfvo type="num" val="$AE$12"/>
        <cfvo type="num" val="$AE$10"/>
      </iconSet>
    </cfRule>
  </conditionalFormatting>
  <conditionalFormatting sqref="R15:R17 O21:O56 P13:P20">
    <cfRule type="iconSet" priority="2855">
      <iconSet>
        <cfvo type="percent" val="0"/>
        <cfvo type="num" val="$AE$12"/>
        <cfvo type="num" val="$AE$10"/>
      </iconSet>
    </cfRule>
  </conditionalFormatting>
  <conditionalFormatting sqref="R63">
    <cfRule type="iconSet" priority="17">
      <iconSet>
        <cfvo type="percent" val="0"/>
        <cfvo type="num" val="$AE$12"/>
        <cfvo type="num" val="$AE$10"/>
      </iconSet>
    </cfRule>
  </conditionalFormatting>
  <conditionalFormatting sqref="R63:R64">
    <cfRule type="iconSet" priority="21">
      <iconSet>
        <cfvo type="percent" val="0"/>
        <cfvo type="num" val="$AE$12"/>
        <cfvo type="num" val="$AE$10"/>
      </iconSet>
    </cfRule>
  </conditionalFormatting>
  <conditionalFormatting sqref="R64">
    <cfRule type="iconSet" priority="18">
      <iconSet>
        <cfvo type="percent" val="0"/>
        <cfvo type="num" val="$AE$12"/>
        <cfvo type="num" val="$AE$10"/>
      </iconSet>
    </cfRule>
  </conditionalFormatting>
  <conditionalFormatting sqref="R65">
    <cfRule type="iconSet" priority="2120">
      <iconSet>
        <cfvo type="percent" val="0"/>
        <cfvo type="num" val="$AE$12"/>
        <cfvo type="num" val="$AE$10"/>
      </iconSet>
    </cfRule>
  </conditionalFormatting>
  <conditionalFormatting sqref="R65:R212">
    <cfRule type="iconSet" priority="2286">
      <iconSet>
        <cfvo type="percent" val="0"/>
        <cfvo type="num" val="$AE$12"/>
        <cfvo type="num" val="$AE$10"/>
      </iconSet>
    </cfRule>
  </conditionalFormatting>
  <conditionalFormatting sqref="R66">
    <cfRule type="iconSet" priority="2121">
      <iconSet>
        <cfvo type="percent" val="0"/>
        <cfvo type="num" val="$AE$12"/>
        <cfvo type="num" val="$AE$10"/>
      </iconSet>
    </cfRule>
  </conditionalFormatting>
  <conditionalFormatting sqref="R67">
    <cfRule type="iconSet" priority="2122">
      <iconSet>
        <cfvo type="percent" val="0"/>
        <cfvo type="num" val="$AE$12"/>
        <cfvo type="num" val="$AE$10"/>
      </iconSet>
    </cfRule>
  </conditionalFormatting>
  <conditionalFormatting sqref="R68">
    <cfRule type="iconSet" priority="2123">
      <iconSet>
        <cfvo type="percent" val="0"/>
        <cfvo type="num" val="$AE$12"/>
        <cfvo type="num" val="$AE$10"/>
      </iconSet>
    </cfRule>
  </conditionalFormatting>
  <conditionalFormatting sqref="R69">
    <cfRule type="iconSet" priority="2124">
      <iconSet>
        <cfvo type="percent" val="0"/>
        <cfvo type="num" val="$AE$12"/>
        <cfvo type="num" val="$AE$10"/>
      </iconSet>
    </cfRule>
  </conditionalFormatting>
  <conditionalFormatting sqref="R70">
    <cfRule type="iconSet" priority="2125">
      <iconSet>
        <cfvo type="percent" val="0"/>
        <cfvo type="num" val="$AE$12"/>
        <cfvo type="num" val="$AE$10"/>
      </iconSet>
    </cfRule>
  </conditionalFormatting>
  <conditionalFormatting sqref="R71">
    <cfRule type="iconSet" priority="2126">
      <iconSet>
        <cfvo type="percent" val="0"/>
        <cfvo type="num" val="$AE$12"/>
        <cfvo type="num" val="$AE$10"/>
      </iconSet>
    </cfRule>
  </conditionalFormatting>
  <conditionalFormatting sqref="R72">
    <cfRule type="iconSet" priority="2127">
      <iconSet>
        <cfvo type="percent" val="0"/>
        <cfvo type="num" val="$AE$12"/>
        <cfvo type="num" val="$AE$10"/>
      </iconSet>
    </cfRule>
  </conditionalFormatting>
  <conditionalFormatting sqref="R73">
    <cfRule type="iconSet" priority="2128">
      <iconSet>
        <cfvo type="percent" val="0"/>
        <cfvo type="num" val="$AE$12"/>
        <cfvo type="num" val="$AE$10"/>
      </iconSet>
    </cfRule>
  </conditionalFormatting>
  <conditionalFormatting sqref="R74">
    <cfRule type="iconSet" priority="2129">
      <iconSet>
        <cfvo type="percent" val="0"/>
        <cfvo type="num" val="$AE$12"/>
        <cfvo type="num" val="$AE$10"/>
      </iconSet>
    </cfRule>
  </conditionalFormatting>
  <conditionalFormatting sqref="R75">
    <cfRule type="iconSet" priority="2130">
      <iconSet>
        <cfvo type="percent" val="0"/>
        <cfvo type="num" val="$AE$12"/>
        <cfvo type="num" val="$AE$10"/>
      </iconSet>
    </cfRule>
  </conditionalFormatting>
  <conditionalFormatting sqref="R76">
    <cfRule type="iconSet" priority="2131">
      <iconSet>
        <cfvo type="percent" val="0"/>
        <cfvo type="num" val="$AE$12"/>
        <cfvo type="num" val="$AE$10"/>
      </iconSet>
    </cfRule>
  </conditionalFormatting>
  <conditionalFormatting sqref="R77">
    <cfRule type="iconSet" priority="2132">
      <iconSet>
        <cfvo type="percent" val="0"/>
        <cfvo type="num" val="$AE$12"/>
        <cfvo type="num" val="$AE$10"/>
      </iconSet>
    </cfRule>
  </conditionalFormatting>
  <conditionalFormatting sqref="R78">
    <cfRule type="iconSet" priority="2133">
      <iconSet>
        <cfvo type="percent" val="0"/>
        <cfvo type="num" val="$AE$12"/>
        <cfvo type="num" val="$AE$10"/>
      </iconSet>
    </cfRule>
  </conditionalFormatting>
  <conditionalFormatting sqref="R79">
    <cfRule type="iconSet" priority="2134">
      <iconSet>
        <cfvo type="percent" val="0"/>
        <cfvo type="num" val="$AE$12"/>
        <cfvo type="num" val="$AE$10"/>
      </iconSet>
    </cfRule>
  </conditionalFormatting>
  <conditionalFormatting sqref="R80">
    <cfRule type="iconSet" priority="2135">
      <iconSet>
        <cfvo type="percent" val="0"/>
        <cfvo type="num" val="$AE$12"/>
        <cfvo type="num" val="$AE$10"/>
      </iconSet>
    </cfRule>
  </conditionalFormatting>
  <conditionalFormatting sqref="R81">
    <cfRule type="iconSet" priority="2136">
      <iconSet>
        <cfvo type="percent" val="0"/>
        <cfvo type="num" val="$AE$12"/>
        <cfvo type="num" val="$AE$10"/>
      </iconSet>
    </cfRule>
  </conditionalFormatting>
  <conditionalFormatting sqref="R82">
    <cfRule type="iconSet" priority="2137">
      <iconSet>
        <cfvo type="percent" val="0"/>
        <cfvo type="num" val="$AE$12"/>
        <cfvo type="num" val="$AE$10"/>
      </iconSet>
    </cfRule>
  </conditionalFormatting>
  <conditionalFormatting sqref="R83">
    <cfRule type="iconSet" priority="2138">
      <iconSet>
        <cfvo type="percent" val="0"/>
        <cfvo type="num" val="$AE$12"/>
        <cfvo type="num" val="$AE$10"/>
      </iconSet>
    </cfRule>
  </conditionalFormatting>
  <conditionalFormatting sqref="R84">
    <cfRule type="iconSet" priority="2139">
      <iconSet>
        <cfvo type="percent" val="0"/>
        <cfvo type="num" val="$AE$12"/>
        <cfvo type="num" val="$AE$10"/>
      </iconSet>
    </cfRule>
  </conditionalFormatting>
  <conditionalFormatting sqref="R85">
    <cfRule type="iconSet" priority="2140">
      <iconSet>
        <cfvo type="percent" val="0"/>
        <cfvo type="num" val="$AE$12"/>
        <cfvo type="num" val="$AE$10"/>
      </iconSet>
    </cfRule>
  </conditionalFormatting>
  <conditionalFormatting sqref="R86">
    <cfRule type="iconSet" priority="2141">
      <iconSet>
        <cfvo type="percent" val="0"/>
        <cfvo type="num" val="$AE$12"/>
        <cfvo type="num" val="$AE$10"/>
      </iconSet>
    </cfRule>
  </conditionalFormatting>
  <conditionalFormatting sqref="R87">
    <cfRule type="iconSet" priority="2142">
      <iconSet>
        <cfvo type="percent" val="0"/>
        <cfvo type="num" val="$AE$12"/>
        <cfvo type="num" val="$AE$10"/>
      </iconSet>
    </cfRule>
  </conditionalFormatting>
  <conditionalFormatting sqref="R88">
    <cfRule type="iconSet" priority="2143">
      <iconSet>
        <cfvo type="percent" val="0"/>
        <cfvo type="num" val="$AE$12"/>
        <cfvo type="num" val="$AE$10"/>
      </iconSet>
    </cfRule>
  </conditionalFormatting>
  <conditionalFormatting sqref="R89">
    <cfRule type="iconSet" priority="2144">
      <iconSet>
        <cfvo type="percent" val="0"/>
        <cfvo type="num" val="$AE$12"/>
        <cfvo type="num" val="$AE$10"/>
      </iconSet>
    </cfRule>
  </conditionalFormatting>
  <conditionalFormatting sqref="R90">
    <cfRule type="iconSet" priority="2145">
      <iconSet>
        <cfvo type="percent" val="0"/>
        <cfvo type="num" val="$AE$12"/>
        <cfvo type="num" val="$AE$10"/>
      </iconSet>
    </cfRule>
  </conditionalFormatting>
  <conditionalFormatting sqref="R91">
    <cfRule type="iconSet" priority="2146">
      <iconSet>
        <cfvo type="percent" val="0"/>
        <cfvo type="num" val="$AE$12"/>
        <cfvo type="num" val="$AE$10"/>
      </iconSet>
    </cfRule>
  </conditionalFormatting>
  <conditionalFormatting sqref="R92">
    <cfRule type="iconSet" priority="2147">
      <iconSet>
        <cfvo type="percent" val="0"/>
        <cfvo type="num" val="$AE$12"/>
        <cfvo type="num" val="$AE$10"/>
      </iconSet>
    </cfRule>
  </conditionalFormatting>
  <conditionalFormatting sqref="R93">
    <cfRule type="iconSet" priority="2148">
      <iconSet>
        <cfvo type="percent" val="0"/>
        <cfvo type="num" val="$AE$12"/>
        <cfvo type="num" val="$AE$10"/>
      </iconSet>
    </cfRule>
  </conditionalFormatting>
  <conditionalFormatting sqref="R94">
    <cfRule type="iconSet" priority="2149">
      <iconSet>
        <cfvo type="percent" val="0"/>
        <cfvo type="num" val="$AE$12"/>
        <cfvo type="num" val="$AE$10"/>
      </iconSet>
    </cfRule>
  </conditionalFormatting>
  <conditionalFormatting sqref="R95">
    <cfRule type="iconSet" priority="2150">
      <iconSet>
        <cfvo type="percent" val="0"/>
        <cfvo type="num" val="$AE$12"/>
        <cfvo type="num" val="$AE$10"/>
      </iconSet>
    </cfRule>
  </conditionalFormatting>
  <conditionalFormatting sqref="R96">
    <cfRule type="iconSet" priority="2151">
      <iconSet>
        <cfvo type="percent" val="0"/>
        <cfvo type="num" val="$AE$12"/>
        <cfvo type="num" val="$AE$10"/>
      </iconSet>
    </cfRule>
  </conditionalFormatting>
  <conditionalFormatting sqref="R97">
    <cfRule type="iconSet" priority="2152">
      <iconSet>
        <cfvo type="percent" val="0"/>
        <cfvo type="num" val="$AE$12"/>
        <cfvo type="num" val="$AE$10"/>
      </iconSet>
    </cfRule>
  </conditionalFormatting>
  <conditionalFormatting sqref="R98">
    <cfRule type="iconSet" priority="2153">
      <iconSet>
        <cfvo type="percent" val="0"/>
        <cfvo type="num" val="$AE$12"/>
        <cfvo type="num" val="$AE$10"/>
      </iconSet>
    </cfRule>
  </conditionalFormatting>
  <conditionalFormatting sqref="R99">
    <cfRule type="iconSet" priority="2154">
      <iconSet>
        <cfvo type="percent" val="0"/>
        <cfvo type="num" val="$AE$12"/>
        <cfvo type="num" val="$AE$10"/>
      </iconSet>
    </cfRule>
  </conditionalFormatting>
  <conditionalFormatting sqref="R100">
    <cfRule type="iconSet" priority="2155">
      <iconSet>
        <cfvo type="percent" val="0"/>
        <cfvo type="num" val="$AE$12"/>
        <cfvo type="num" val="$AE$10"/>
      </iconSet>
    </cfRule>
  </conditionalFormatting>
  <conditionalFormatting sqref="R101">
    <cfRule type="iconSet" priority="2156">
      <iconSet>
        <cfvo type="percent" val="0"/>
        <cfvo type="num" val="$AE$12"/>
        <cfvo type="num" val="$AE$10"/>
      </iconSet>
    </cfRule>
  </conditionalFormatting>
  <conditionalFormatting sqref="R102">
    <cfRule type="iconSet" priority="2157">
      <iconSet>
        <cfvo type="percent" val="0"/>
        <cfvo type="num" val="$AE$12"/>
        <cfvo type="num" val="$AE$10"/>
      </iconSet>
    </cfRule>
  </conditionalFormatting>
  <conditionalFormatting sqref="R103">
    <cfRule type="iconSet" priority="2158">
      <iconSet>
        <cfvo type="percent" val="0"/>
        <cfvo type="num" val="$AE$12"/>
        <cfvo type="num" val="$AE$10"/>
      </iconSet>
    </cfRule>
  </conditionalFormatting>
  <conditionalFormatting sqref="R104">
    <cfRule type="iconSet" priority="2159">
      <iconSet>
        <cfvo type="percent" val="0"/>
        <cfvo type="num" val="$AE$12"/>
        <cfvo type="num" val="$AE$10"/>
      </iconSet>
    </cfRule>
  </conditionalFormatting>
  <conditionalFormatting sqref="R105">
    <cfRule type="iconSet" priority="2160">
      <iconSet>
        <cfvo type="percent" val="0"/>
        <cfvo type="num" val="$AE$12"/>
        <cfvo type="num" val="$AE$10"/>
      </iconSet>
    </cfRule>
  </conditionalFormatting>
  <conditionalFormatting sqref="R106">
    <cfRule type="iconSet" priority="2161">
      <iconSet>
        <cfvo type="percent" val="0"/>
        <cfvo type="num" val="$AE$12"/>
        <cfvo type="num" val="$AE$10"/>
      </iconSet>
    </cfRule>
  </conditionalFormatting>
  <conditionalFormatting sqref="R107">
    <cfRule type="iconSet" priority="2162">
      <iconSet>
        <cfvo type="percent" val="0"/>
        <cfvo type="num" val="$AE$12"/>
        <cfvo type="num" val="$AE$10"/>
      </iconSet>
    </cfRule>
  </conditionalFormatting>
  <conditionalFormatting sqref="R108">
    <cfRule type="iconSet" priority="2163">
      <iconSet>
        <cfvo type="percent" val="0"/>
        <cfvo type="num" val="$AE$12"/>
        <cfvo type="num" val="$AE$10"/>
      </iconSet>
    </cfRule>
  </conditionalFormatting>
  <conditionalFormatting sqref="R109">
    <cfRule type="iconSet" priority="2164">
      <iconSet>
        <cfvo type="percent" val="0"/>
        <cfvo type="num" val="$AE$12"/>
        <cfvo type="num" val="$AE$10"/>
      </iconSet>
    </cfRule>
  </conditionalFormatting>
  <conditionalFormatting sqref="R110">
    <cfRule type="iconSet" priority="2165">
      <iconSet>
        <cfvo type="percent" val="0"/>
        <cfvo type="num" val="$AE$12"/>
        <cfvo type="num" val="$AE$10"/>
      </iconSet>
    </cfRule>
  </conditionalFormatting>
  <conditionalFormatting sqref="R111">
    <cfRule type="iconSet" priority="2166">
      <iconSet>
        <cfvo type="percent" val="0"/>
        <cfvo type="num" val="$AE$12"/>
        <cfvo type="num" val="$AE$10"/>
      </iconSet>
    </cfRule>
  </conditionalFormatting>
  <conditionalFormatting sqref="R112">
    <cfRule type="iconSet" priority="2167">
      <iconSet>
        <cfvo type="percent" val="0"/>
        <cfvo type="num" val="$AE$12"/>
        <cfvo type="num" val="$AE$10"/>
      </iconSet>
    </cfRule>
  </conditionalFormatting>
  <conditionalFormatting sqref="R113">
    <cfRule type="iconSet" priority="2168">
      <iconSet>
        <cfvo type="percent" val="0"/>
        <cfvo type="num" val="$AE$12"/>
        <cfvo type="num" val="$AE$10"/>
      </iconSet>
    </cfRule>
  </conditionalFormatting>
  <conditionalFormatting sqref="R114">
    <cfRule type="iconSet" priority="2169">
      <iconSet>
        <cfvo type="percent" val="0"/>
        <cfvo type="num" val="$AE$12"/>
        <cfvo type="num" val="$AE$10"/>
      </iconSet>
    </cfRule>
  </conditionalFormatting>
  <conditionalFormatting sqref="R115">
    <cfRule type="iconSet" priority="2170">
      <iconSet>
        <cfvo type="percent" val="0"/>
        <cfvo type="num" val="$AE$12"/>
        <cfvo type="num" val="$AE$10"/>
      </iconSet>
    </cfRule>
  </conditionalFormatting>
  <conditionalFormatting sqref="R116">
    <cfRule type="iconSet" priority="2171">
      <iconSet>
        <cfvo type="percent" val="0"/>
        <cfvo type="num" val="$AE$12"/>
        <cfvo type="num" val="$AE$10"/>
      </iconSet>
    </cfRule>
  </conditionalFormatting>
  <conditionalFormatting sqref="R117">
    <cfRule type="iconSet" priority="2172">
      <iconSet>
        <cfvo type="percent" val="0"/>
        <cfvo type="num" val="$AE$12"/>
        <cfvo type="num" val="$AE$10"/>
      </iconSet>
    </cfRule>
  </conditionalFormatting>
  <conditionalFormatting sqref="R118">
    <cfRule type="iconSet" priority="2173">
      <iconSet>
        <cfvo type="percent" val="0"/>
        <cfvo type="num" val="$AE$12"/>
        <cfvo type="num" val="$AE$10"/>
      </iconSet>
    </cfRule>
  </conditionalFormatting>
  <conditionalFormatting sqref="R119">
    <cfRule type="iconSet" priority="2174">
      <iconSet>
        <cfvo type="percent" val="0"/>
        <cfvo type="num" val="$AE$12"/>
        <cfvo type="num" val="$AE$10"/>
      </iconSet>
    </cfRule>
  </conditionalFormatting>
  <conditionalFormatting sqref="R120">
    <cfRule type="iconSet" priority="2175">
      <iconSet>
        <cfvo type="percent" val="0"/>
        <cfvo type="num" val="$AE$12"/>
        <cfvo type="num" val="$AE$10"/>
      </iconSet>
    </cfRule>
  </conditionalFormatting>
  <conditionalFormatting sqref="R121">
    <cfRule type="iconSet" priority="2176">
      <iconSet>
        <cfvo type="percent" val="0"/>
        <cfvo type="num" val="$AE$12"/>
        <cfvo type="num" val="$AE$10"/>
      </iconSet>
    </cfRule>
  </conditionalFormatting>
  <conditionalFormatting sqref="R122">
    <cfRule type="iconSet" priority="2177">
      <iconSet>
        <cfvo type="percent" val="0"/>
        <cfvo type="num" val="$AE$12"/>
        <cfvo type="num" val="$AE$10"/>
      </iconSet>
    </cfRule>
  </conditionalFormatting>
  <conditionalFormatting sqref="R123">
    <cfRule type="iconSet" priority="2178">
      <iconSet>
        <cfvo type="percent" val="0"/>
        <cfvo type="num" val="$AE$12"/>
        <cfvo type="num" val="$AE$10"/>
      </iconSet>
    </cfRule>
  </conditionalFormatting>
  <conditionalFormatting sqref="R124">
    <cfRule type="iconSet" priority="2179">
      <iconSet>
        <cfvo type="percent" val="0"/>
        <cfvo type="num" val="$AE$12"/>
        <cfvo type="num" val="$AE$10"/>
      </iconSet>
    </cfRule>
  </conditionalFormatting>
  <conditionalFormatting sqref="R125">
    <cfRule type="iconSet" priority="2180">
      <iconSet>
        <cfvo type="percent" val="0"/>
        <cfvo type="num" val="$AE$12"/>
        <cfvo type="num" val="$AE$10"/>
      </iconSet>
    </cfRule>
  </conditionalFormatting>
  <conditionalFormatting sqref="R126">
    <cfRule type="iconSet" priority="2181">
      <iconSet>
        <cfvo type="percent" val="0"/>
        <cfvo type="num" val="$AE$12"/>
        <cfvo type="num" val="$AE$10"/>
      </iconSet>
    </cfRule>
  </conditionalFormatting>
  <conditionalFormatting sqref="R127">
    <cfRule type="iconSet" priority="2182">
      <iconSet>
        <cfvo type="percent" val="0"/>
        <cfvo type="num" val="$AE$12"/>
        <cfvo type="num" val="$AE$10"/>
      </iconSet>
    </cfRule>
  </conditionalFormatting>
  <conditionalFormatting sqref="R128">
    <cfRule type="iconSet" priority="2183">
      <iconSet>
        <cfvo type="percent" val="0"/>
        <cfvo type="num" val="$AE$12"/>
        <cfvo type="num" val="$AE$10"/>
      </iconSet>
    </cfRule>
  </conditionalFormatting>
  <conditionalFormatting sqref="R129">
    <cfRule type="iconSet" priority="2184">
      <iconSet>
        <cfvo type="percent" val="0"/>
        <cfvo type="num" val="$AE$12"/>
        <cfvo type="num" val="$AE$10"/>
      </iconSet>
    </cfRule>
  </conditionalFormatting>
  <conditionalFormatting sqref="R130">
    <cfRule type="iconSet" priority="2185">
      <iconSet>
        <cfvo type="percent" val="0"/>
        <cfvo type="num" val="$AE$12"/>
        <cfvo type="num" val="$AE$10"/>
      </iconSet>
    </cfRule>
  </conditionalFormatting>
  <conditionalFormatting sqref="R131">
    <cfRule type="iconSet" priority="2186">
      <iconSet>
        <cfvo type="percent" val="0"/>
        <cfvo type="num" val="$AE$12"/>
        <cfvo type="num" val="$AE$10"/>
      </iconSet>
    </cfRule>
  </conditionalFormatting>
  <conditionalFormatting sqref="R132">
    <cfRule type="iconSet" priority="2187">
      <iconSet>
        <cfvo type="percent" val="0"/>
        <cfvo type="num" val="$AE$12"/>
        <cfvo type="num" val="$AE$10"/>
      </iconSet>
    </cfRule>
  </conditionalFormatting>
  <conditionalFormatting sqref="R133">
    <cfRule type="iconSet" priority="2188">
      <iconSet>
        <cfvo type="percent" val="0"/>
        <cfvo type="num" val="$AE$12"/>
        <cfvo type="num" val="$AE$10"/>
      </iconSet>
    </cfRule>
  </conditionalFormatting>
  <conditionalFormatting sqref="R134">
    <cfRule type="iconSet" priority="2189">
      <iconSet>
        <cfvo type="percent" val="0"/>
        <cfvo type="num" val="$AE$12"/>
        <cfvo type="num" val="$AE$10"/>
      </iconSet>
    </cfRule>
  </conditionalFormatting>
  <conditionalFormatting sqref="R135">
    <cfRule type="iconSet" priority="2190">
      <iconSet>
        <cfvo type="percent" val="0"/>
        <cfvo type="num" val="$AE$12"/>
        <cfvo type="num" val="$AE$10"/>
      </iconSet>
    </cfRule>
  </conditionalFormatting>
  <conditionalFormatting sqref="R136">
    <cfRule type="iconSet" priority="2191">
      <iconSet>
        <cfvo type="percent" val="0"/>
        <cfvo type="num" val="$AE$12"/>
        <cfvo type="num" val="$AE$10"/>
      </iconSet>
    </cfRule>
  </conditionalFormatting>
  <conditionalFormatting sqref="R137">
    <cfRule type="iconSet" priority="2192">
      <iconSet>
        <cfvo type="percent" val="0"/>
        <cfvo type="num" val="$AE$12"/>
        <cfvo type="num" val="$AE$10"/>
      </iconSet>
    </cfRule>
  </conditionalFormatting>
  <conditionalFormatting sqref="R138">
    <cfRule type="iconSet" priority="2193">
      <iconSet>
        <cfvo type="percent" val="0"/>
        <cfvo type="num" val="$AE$12"/>
        <cfvo type="num" val="$AE$10"/>
      </iconSet>
    </cfRule>
  </conditionalFormatting>
  <conditionalFormatting sqref="R139">
    <cfRule type="iconSet" priority="2194">
      <iconSet>
        <cfvo type="percent" val="0"/>
        <cfvo type="num" val="$AE$12"/>
        <cfvo type="num" val="$AE$10"/>
      </iconSet>
    </cfRule>
  </conditionalFormatting>
  <conditionalFormatting sqref="R140">
    <cfRule type="iconSet" priority="2195">
      <iconSet>
        <cfvo type="percent" val="0"/>
        <cfvo type="num" val="$AE$12"/>
        <cfvo type="num" val="$AE$10"/>
      </iconSet>
    </cfRule>
  </conditionalFormatting>
  <conditionalFormatting sqref="R141">
    <cfRule type="iconSet" priority="2196">
      <iconSet>
        <cfvo type="percent" val="0"/>
        <cfvo type="num" val="$AE$12"/>
        <cfvo type="num" val="$AE$10"/>
      </iconSet>
    </cfRule>
  </conditionalFormatting>
  <conditionalFormatting sqref="R142">
    <cfRule type="iconSet" priority="2197">
      <iconSet>
        <cfvo type="percent" val="0"/>
        <cfvo type="num" val="$AE$12"/>
        <cfvo type="num" val="$AE$10"/>
      </iconSet>
    </cfRule>
  </conditionalFormatting>
  <conditionalFormatting sqref="R143">
    <cfRule type="iconSet" priority="2198">
      <iconSet>
        <cfvo type="percent" val="0"/>
        <cfvo type="num" val="$AE$12"/>
        <cfvo type="num" val="$AE$10"/>
      </iconSet>
    </cfRule>
  </conditionalFormatting>
  <conditionalFormatting sqref="R144">
    <cfRule type="iconSet" priority="2199">
      <iconSet>
        <cfvo type="percent" val="0"/>
        <cfvo type="num" val="$AE$12"/>
        <cfvo type="num" val="$AE$10"/>
      </iconSet>
    </cfRule>
  </conditionalFormatting>
  <conditionalFormatting sqref="R145">
    <cfRule type="iconSet" priority="2200">
      <iconSet>
        <cfvo type="percent" val="0"/>
        <cfvo type="num" val="$AE$12"/>
        <cfvo type="num" val="$AE$10"/>
      </iconSet>
    </cfRule>
  </conditionalFormatting>
  <conditionalFormatting sqref="R146">
    <cfRule type="iconSet" priority="2201">
      <iconSet>
        <cfvo type="percent" val="0"/>
        <cfvo type="num" val="$AE$12"/>
        <cfvo type="num" val="$AE$10"/>
      </iconSet>
    </cfRule>
  </conditionalFormatting>
  <conditionalFormatting sqref="R147">
    <cfRule type="iconSet" priority="2202">
      <iconSet>
        <cfvo type="percent" val="0"/>
        <cfvo type="num" val="$AE$12"/>
        <cfvo type="num" val="$AE$10"/>
      </iconSet>
    </cfRule>
  </conditionalFormatting>
  <conditionalFormatting sqref="R148">
    <cfRule type="iconSet" priority="2203">
      <iconSet>
        <cfvo type="percent" val="0"/>
        <cfvo type="num" val="$AE$12"/>
        <cfvo type="num" val="$AE$10"/>
      </iconSet>
    </cfRule>
  </conditionalFormatting>
  <conditionalFormatting sqref="R149">
    <cfRule type="iconSet" priority="2204">
      <iconSet>
        <cfvo type="percent" val="0"/>
        <cfvo type="num" val="$AE$12"/>
        <cfvo type="num" val="$AE$10"/>
      </iconSet>
    </cfRule>
  </conditionalFormatting>
  <conditionalFormatting sqref="R150">
    <cfRule type="iconSet" priority="2205">
      <iconSet>
        <cfvo type="percent" val="0"/>
        <cfvo type="num" val="$AE$12"/>
        <cfvo type="num" val="$AE$10"/>
      </iconSet>
    </cfRule>
  </conditionalFormatting>
  <conditionalFormatting sqref="R151">
    <cfRule type="iconSet" priority="2206">
      <iconSet>
        <cfvo type="percent" val="0"/>
        <cfvo type="num" val="$AE$12"/>
        <cfvo type="num" val="$AE$10"/>
      </iconSet>
    </cfRule>
  </conditionalFormatting>
  <conditionalFormatting sqref="R152">
    <cfRule type="iconSet" priority="2207">
      <iconSet>
        <cfvo type="percent" val="0"/>
        <cfvo type="num" val="$AE$12"/>
        <cfvo type="num" val="$AE$10"/>
      </iconSet>
    </cfRule>
  </conditionalFormatting>
  <conditionalFormatting sqref="R153">
    <cfRule type="iconSet" priority="2208">
      <iconSet>
        <cfvo type="percent" val="0"/>
        <cfvo type="num" val="$AE$12"/>
        <cfvo type="num" val="$AE$10"/>
      </iconSet>
    </cfRule>
  </conditionalFormatting>
  <conditionalFormatting sqref="R154">
    <cfRule type="iconSet" priority="2209">
      <iconSet>
        <cfvo type="percent" val="0"/>
        <cfvo type="num" val="$AE$12"/>
        <cfvo type="num" val="$AE$10"/>
      </iconSet>
    </cfRule>
  </conditionalFormatting>
  <conditionalFormatting sqref="R155">
    <cfRule type="iconSet" priority="2210">
      <iconSet>
        <cfvo type="percent" val="0"/>
        <cfvo type="num" val="$AE$12"/>
        <cfvo type="num" val="$AE$10"/>
      </iconSet>
    </cfRule>
  </conditionalFormatting>
  <conditionalFormatting sqref="R156">
    <cfRule type="iconSet" priority="2211">
      <iconSet>
        <cfvo type="percent" val="0"/>
        <cfvo type="num" val="$AE$12"/>
        <cfvo type="num" val="$AE$10"/>
      </iconSet>
    </cfRule>
  </conditionalFormatting>
  <conditionalFormatting sqref="R157">
    <cfRule type="iconSet" priority="2212">
      <iconSet>
        <cfvo type="percent" val="0"/>
        <cfvo type="num" val="$AE$12"/>
        <cfvo type="num" val="$AE$10"/>
      </iconSet>
    </cfRule>
  </conditionalFormatting>
  <conditionalFormatting sqref="R158">
    <cfRule type="iconSet" priority="2213">
      <iconSet>
        <cfvo type="percent" val="0"/>
        <cfvo type="num" val="$AE$12"/>
        <cfvo type="num" val="$AE$10"/>
      </iconSet>
    </cfRule>
  </conditionalFormatting>
  <conditionalFormatting sqref="R159">
    <cfRule type="iconSet" priority="2214">
      <iconSet>
        <cfvo type="percent" val="0"/>
        <cfvo type="num" val="$AE$12"/>
        <cfvo type="num" val="$AE$10"/>
      </iconSet>
    </cfRule>
  </conditionalFormatting>
  <conditionalFormatting sqref="R160">
    <cfRule type="iconSet" priority="2215">
      <iconSet>
        <cfvo type="percent" val="0"/>
        <cfvo type="num" val="$AE$12"/>
        <cfvo type="num" val="$AE$10"/>
      </iconSet>
    </cfRule>
  </conditionalFormatting>
  <conditionalFormatting sqref="R161">
    <cfRule type="iconSet" priority="2216">
      <iconSet>
        <cfvo type="percent" val="0"/>
        <cfvo type="num" val="$AE$12"/>
        <cfvo type="num" val="$AE$10"/>
      </iconSet>
    </cfRule>
  </conditionalFormatting>
  <conditionalFormatting sqref="R162">
    <cfRule type="iconSet" priority="2217">
      <iconSet>
        <cfvo type="percent" val="0"/>
        <cfvo type="num" val="$AE$12"/>
        <cfvo type="num" val="$AE$10"/>
      </iconSet>
    </cfRule>
  </conditionalFormatting>
  <conditionalFormatting sqref="R163">
    <cfRule type="iconSet" priority="2218">
      <iconSet>
        <cfvo type="percent" val="0"/>
        <cfvo type="num" val="$AE$12"/>
        <cfvo type="num" val="$AE$10"/>
      </iconSet>
    </cfRule>
  </conditionalFormatting>
  <conditionalFormatting sqref="R164">
    <cfRule type="iconSet" priority="2219">
      <iconSet>
        <cfvo type="percent" val="0"/>
        <cfvo type="num" val="$AE$12"/>
        <cfvo type="num" val="$AE$10"/>
      </iconSet>
    </cfRule>
  </conditionalFormatting>
  <conditionalFormatting sqref="R165">
    <cfRule type="iconSet" priority="2220">
      <iconSet>
        <cfvo type="percent" val="0"/>
        <cfvo type="num" val="$AE$12"/>
        <cfvo type="num" val="$AE$10"/>
      </iconSet>
    </cfRule>
  </conditionalFormatting>
  <conditionalFormatting sqref="R166">
    <cfRule type="iconSet" priority="2221">
      <iconSet>
        <cfvo type="percent" val="0"/>
        <cfvo type="num" val="$AE$12"/>
        <cfvo type="num" val="$AE$10"/>
      </iconSet>
    </cfRule>
  </conditionalFormatting>
  <conditionalFormatting sqref="R167">
    <cfRule type="iconSet" priority="2222">
      <iconSet>
        <cfvo type="percent" val="0"/>
        <cfvo type="num" val="$AE$12"/>
        <cfvo type="num" val="$AE$10"/>
      </iconSet>
    </cfRule>
  </conditionalFormatting>
  <conditionalFormatting sqref="R168">
    <cfRule type="iconSet" priority="2223">
      <iconSet>
        <cfvo type="percent" val="0"/>
        <cfvo type="num" val="$AE$12"/>
        <cfvo type="num" val="$AE$10"/>
      </iconSet>
    </cfRule>
  </conditionalFormatting>
  <conditionalFormatting sqref="R169">
    <cfRule type="iconSet" priority="2224">
      <iconSet>
        <cfvo type="percent" val="0"/>
        <cfvo type="num" val="$AE$12"/>
        <cfvo type="num" val="$AE$10"/>
      </iconSet>
    </cfRule>
  </conditionalFormatting>
  <conditionalFormatting sqref="R170">
    <cfRule type="iconSet" priority="2225">
      <iconSet>
        <cfvo type="percent" val="0"/>
        <cfvo type="num" val="$AE$12"/>
        <cfvo type="num" val="$AE$10"/>
      </iconSet>
    </cfRule>
  </conditionalFormatting>
  <conditionalFormatting sqref="R171">
    <cfRule type="iconSet" priority="2226">
      <iconSet>
        <cfvo type="percent" val="0"/>
        <cfvo type="num" val="$AE$12"/>
        <cfvo type="num" val="$AE$10"/>
      </iconSet>
    </cfRule>
  </conditionalFormatting>
  <conditionalFormatting sqref="R172">
    <cfRule type="iconSet" priority="2227">
      <iconSet>
        <cfvo type="percent" val="0"/>
        <cfvo type="num" val="$AE$12"/>
        <cfvo type="num" val="$AE$10"/>
      </iconSet>
    </cfRule>
  </conditionalFormatting>
  <conditionalFormatting sqref="R173">
    <cfRule type="iconSet" priority="2228">
      <iconSet>
        <cfvo type="percent" val="0"/>
        <cfvo type="num" val="$AE$12"/>
        <cfvo type="num" val="$AE$10"/>
      </iconSet>
    </cfRule>
  </conditionalFormatting>
  <conditionalFormatting sqref="R174">
    <cfRule type="iconSet" priority="2229">
      <iconSet>
        <cfvo type="percent" val="0"/>
        <cfvo type="num" val="$AE$12"/>
        <cfvo type="num" val="$AE$10"/>
      </iconSet>
    </cfRule>
  </conditionalFormatting>
  <conditionalFormatting sqref="R175">
    <cfRule type="iconSet" priority="2230">
      <iconSet>
        <cfvo type="percent" val="0"/>
        <cfvo type="num" val="$AE$12"/>
        <cfvo type="num" val="$AE$10"/>
      </iconSet>
    </cfRule>
  </conditionalFormatting>
  <conditionalFormatting sqref="R176">
    <cfRule type="iconSet" priority="2231">
      <iconSet>
        <cfvo type="percent" val="0"/>
        <cfvo type="num" val="$AE$12"/>
        <cfvo type="num" val="$AE$10"/>
      </iconSet>
    </cfRule>
  </conditionalFormatting>
  <conditionalFormatting sqref="R177">
    <cfRule type="iconSet" priority="2232">
      <iconSet>
        <cfvo type="percent" val="0"/>
        <cfvo type="num" val="$AE$12"/>
        <cfvo type="num" val="$AE$10"/>
      </iconSet>
    </cfRule>
  </conditionalFormatting>
  <conditionalFormatting sqref="R178">
    <cfRule type="iconSet" priority="2233">
      <iconSet>
        <cfvo type="percent" val="0"/>
        <cfvo type="num" val="$AE$12"/>
        <cfvo type="num" val="$AE$10"/>
      </iconSet>
    </cfRule>
  </conditionalFormatting>
  <conditionalFormatting sqref="R179">
    <cfRule type="iconSet" priority="2234">
      <iconSet>
        <cfvo type="percent" val="0"/>
        <cfvo type="num" val="$AE$12"/>
        <cfvo type="num" val="$AE$10"/>
      </iconSet>
    </cfRule>
  </conditionalFormatting>
  <conditionalFormatting sqref="R180">
    <cfRule type="iconSet" priority="2235">
      <iconSet>
        <cfvo type="percent" val="0"/>
        <cfvo type="num" val="$AE$12"/>
        <cfvo type="num" val="$AE$10"/>
      </iconSet>
    </cfRule>
  </conditionalFormatting>
  <conditionalFormatting sqref="R181">
    <cfRule type="iconSet" priority="2236">
      <iconSet>
        <cfvo type="percent" val="0"/>
        <cfvo type="num" val="$AE$12"/>
        <cfvo type="num" val="$AE$10"/>
      </iconSet>
    </cfRule>
  </conditionalFormatting>
  <conditionalFormatting sqref="R182">
    <cfRule type="iconSet" priority="2237">
      <iconSet>
        <cfvo type="percent" val="0"/>
        <cfvo type="num" val="$AE$12"/>
        <cfvo type="num" val="$AE$10"/>
      </iconSet>
    </cfRule>
  </conditionalFormatting>
  <conditionalFormatting sqref="R183">
    <cfRule type="iconSet" priority="2238">
      <iconSet>
        <cfvo type="percent" val="0"/>
        <cfvo type="num" val="$AE$12"/>
        <cfvo type="num" val="$AE$10"/>
      </iconSet>
    </cfRule>
  </conditionalFormatting>
  <conditionalFormatting sqref="R184">
    <cfRule type="iconSet" priority="2239">
      <iconSet>
        <cfvo type="percent" val="0"/>
        <cfvo type="num" val="$AE$12"/>
        <cfvo type="num" val="$AE$10"/>
      </iconSet>
    </cfRule>
  </conditionalFormatting>
  <conditionalFormatting sqref="R185">
    <cfRule type="iconSet" priority="2240">
      <iconSet>
        <cfvo type="percent" val="0"/>
        <cfvo type="num" val="$AE$12"/>
        <cfvo type="num" val="$AE$10"/>
      </iconSet>
    </cfRule>
  </conditionalFormatting>
  <conditionalFormatting sqref="R186">
    <cfRule type="iconSet" priority="2241">
      <iconSet>
        <cfvo type="percent" val="0"/>
        <cfvo type="num" val="$AE$12"/>
        <cfvo type="num" val="$AE$10"/>
      </iconSet>
    </cfRule>
  </conditionalFormatting>
  <conditionalFormatting sqref="R187">
    <cfRule type="iconSet" priority="2242">
      <iconSet>
        <cfvo type="percent" val="0"/>
        <cfvo type="num" val="$AE$12"/>
        <cfvo type="num" val="$AE$10"/>
      </iconSet>
    </cfRule>
  </conditionalFormatting>
  <conditionalFormatting sqref="R188">
    <cfRule type="iconSet" priority="2243">
      <iconSet>
        <cfvo type="percent" val="0"/>
        <cfvo type="num" val="$AE$12"/>
        <cfvo type="num" val="$AE$10"/>
      </iconSet>
    </cfRule>
  </conditionalFormatting>
  <conditionalFormatting sqref="R189">
    <cfRule type="iconSet" priority="2244">
      <iconSet>
        <cfvo type="percent" val="0"/>
        <cfvo type="num" val="$AE$12"/>
        <cfvo type="num" val="$AE$10"/>
      </iconSet>
    </cfRule>
  </conditionalFormatting>
  <conditionalFormatting sqref="R190">
    <cfRule type="iconSet" priority="2245">
      <iconSet>
        <cfvo type="percent" val="0"/>
        <cfvo type="num" val="$AE$12"/>
        <cfvo type="num" val="$AE$10"/>
      </iconSet>
    </cfRule>
  </conditionalFormatting>
  <conditionalFormatting sqref="R191">
    <cfRule type="iconSet" priority="2246">
      <iconSet>
        <cfvo type="percent" val="0"/>
        <cfvo type="num" val="$AE$12"/>
        <cfvo type="num" val="$AE$10"/>
      </iconSet>
    </cfRule>
  </conditionalFormatting>
  <conditionalFormatting sqref="R192">
    <cfRule type="iconSet" priority="2247">
      <iconSet>
        <cfvo type="percent" val="0"/>
        <cfvo type="num" val="$AE$12"/>
        <cfvo type="num" val="$AE$10"/>
      </iconSet>
    </cfRule>
  </conditionalFormatting>
  <conditionalFormatting sqref="R193">
    <cfRule type="iconSet" priority="2248">
      <iconSet>
        <cfvo type="percent" val="0"/>
        <cfvo type="num" val="$AE$12"/>
        <cfvo type="num" val="$AE$10"/>
      </iconSet>
    </cfRule>
  </conditionalFormatting>
  <conditionalFormatting sqref="R194">
    <cfRule type="iconSet" priority="2249">
      <iconSet>
        <cfvo type="percent" val="0"/>
        <cfvo type="num" val="$AE$12"/>
        <cfvo type="num" val="$AE$10"/>
      </iconSet>
    </cfRule>
  </conditionalFormatting>
  <conditionalFormatting sqref="R195">
    <cfRule type="iconSet" priority="2250">
      <iconSet>
        <cfvo type="percent" val="0"/>
        <cfvo type="num" val="$AE$12"/>
        <cfvo type="num" val="$AE$10"/>
      </iconSet>
    </cfRule>
  </conditionalFormatting>
  <conditionalFormatting sqref="R196">
    <cfRule type="iconSet" priority="2251">
      <iconSet>
        <cfvo type="percent" val="0"/>
        <cfvo type="num" val="$AE$12"/>
        <cfvo type="num" val="$AE$10"/>
      </iconSet>
    </cfRule>
  </conditionalFormatting>
  <conditionalFormatting sqref="R197">
    <cfRule type="iconSet" priority="2252">
      <iconSet>
        <cfvo type="percent" val="0"/>
        <cfvo type="num" val="$AE$12"/>
        <cfvo type="num" val="$AE$10"/>
      </iconSet>
    </cfRule>
  </conditionalFormatting>
  <conditionalFormatting sqref="R198">
    <cfRule type="iconSet" priority="2253">
      <iconSet>
        <cfvo type="percent" val="0"/>
        <cfvo type="num" val="$AE$12"/>
        <cfvo type="num" val="$AE$10"/>
      </iconSet>
    </cfRule>
  </conditionalFormatting>
  <conditionalFormatting sqref="R199">
    <cfRule type="iconSet" priority="2254">
      <iconSet>
        <cfvo type="percent" val="0"/>
        <cfvo type="num" val="$AE$12"/>
        <cfvo type="num" val="$AE$10"/>
      </iconSet>
    </cfRule>
  </conditionalFormatting>
  <conditionalFormatting sqref="R200">
    <cfRule type="iconSet" priority="2255">
      <iconSet>
        <cfvo type="percent" val="0"/>
        <cfvo type="num" val="$AE$12"/>
        <cfvo type="num" val="$AE$10"/>
      </iconSet>
    </cfRule>
  </conditionalFormatting>
  <conditionalFormatting sqref="R201">
    <cfRule type="iconSet" priority="2256">
      <iconSet>
        <cfvo type="percent" val="0"/>
        <cfvo type="num" val="$AE$12"/>
        <cfvo type="num" val="$AE$10"/>
      </iconSet>
    </cfRule>
  </conditionalFormatting>
  <conditionalFormatting sqref="R202">
    <cfRule type="iconSet" priority="2257">
      <iconSet>
        <cfvo type="percent" val="0"/>
        <cfvo type="num" val="$AE$12"/>
        <cfvo type="num" val="$AE$10"/>
      </iconSet>
    </cfRule>
  </conditionalFormatting>
  <conditionalFormatting sqref="R203">
    <cfRule type="iconSet" priority="2258">
      <iconSet>
        <cfvo type="percent" val="0"/>
        <cfvo type="num" val="$AE$12"/>
        <cfvo type="num" val="$AE$10"/>
      </iconSet>
    </cfRule>
  </conditionalFormatting>
  <conditionalFormatting sqref="R204">
    <cfRule type="iconSet" priority="2259">
      <iconSet>
        <cfvo type="percent" val="0"/>
        <cfvo type="num" val="$AE$12"/>
        <cfvo type="num" val="$AE$10"/>
      </iconSet>
    </cfRule>
  </conditionalFormatting>
  <conditionalFormatting sqref="R205">
    <cfRule type="iconSet" priority="2260">
      <iconSet>
        <cfvo type="percent" val="0"/>
        <cfvo type="num" val="$AE$12"/>
        <cfvo type="num" val="$AE$10"/>
      </iconSet>
    </cfRule>
  </conditionalFormatting>
  <conditionalFormatting sqref="R206">
    <cfRule type="iconSet" priority="2261">
      <iconSet>
        <cfvo type="percent" val="0"/>
        <cfvo type="num" val="$AE$12"/>
        <cfvo type="num" val="$AE$10"/>
      </iconSet>
    </cfRule>
  </conditionalFormatting>
  <conditionalFormatting sqref="R207">
    <cfRule type="iconSet" priority="2262">
      <iconSet>
        <cfvo type="percent" val="0"/>
        <cfvo type="num" val="$AE$12"/>
        <cfvo type="num" val="$AE$10"/>
      </iconSet>
    </cfRule>
  </conditionalFormatting>
  <conditionalFormatting sqref="R208">
    <cfRule type="iconSet" priority="2263">
      <iconSet>
        <cfvo type="percent" val="0"/>
        <cfvo type="num" val="$AE$12"/>
        <cfvo type="num" val="$AE$10"/>
      </iconSet>
    </cfRule>
  </conditionalFormatting>
  <conditionalFormatting sqref="R209">
    <cfRule type="iconSet" priority="2264">
      <iconSet>
        <cfvo type="percent" val="0"/>
        <cfvo type="num" val="$AE$12"/>
        <cfvo type="num" val="$AE$10"/>
      </iconSet>
    </cfRule>
  </conditionalFormatting>
  <conditionalFormatting sqref="R210">
    <cfRule type="iconSet" priority="2265">
      <iconSet>
        <cfvo type="percent" val="0"/>
        <cfvo type="num" val="$AE$12"/>
        <cfvo type="num" val="$AE$10"/>
      </iconSet>
    </cfRule>
  </conditionalFormatting>
  <conditionalFormatting sqref="R211">
    <cfRule type="iconSet" priority="2266">
      <iconSet>
        <cfvo type="percent" val="0"/>
        <cfvo type="num" val="$AE$12"/>
        <cfvo type="num" val="$AE$10"/>
      </iconSet>
    </cfRule>
  </conditionalFormatting>
  <conditionalFormatting sqref="R212">
    <cfRule type="iconSet" priority="2267">
      <iconSet>
        <cfvo type="percent" val="0"/>
        <cfvo type="num" val="$AE$12"/>
        <cfvo type="num" val="$AE$10"/>
      </iconSet>
    </cfRule>
  </conditionalFormatting>
  <conditionalFormatting sqref="R13:S62">
    <cfRule type="cellIs" dxfId="20" priority="36" operator="equal">
      <formula>0</formula>
    </cfRule>
  </conditionalFormatting>
  <conditionalFormatting sqref="R63:W212">
    <cfRule type="cellIs" dxfId="19" priority="19" operator="equal">
      <formula>0</formula>
    </cfRule>
  </conditionalFormatting>
  <conditionalFormatting sqref="R13:AB20 R21:AA200">
    <cfRule type="expression" dxfId="18" priority="8">
      <formula>$C13="NO VIGENTE"</formula>
    </cfRule>
  </conditionalFormatting>
  <conditionalFormatting sqref="S62">
    <cfRule type="iconSet" priority="35">
      <iconSet>
        <cfvo type="percent" val="0"/>
        <cfvo type="num" val="$AE$12"/>
        <cfvo type="num" val="$AE$10"/>
      </iconSet>
    </cfRule>
  </conditionalFormatting>
  <conditionalFormatting sqref="S63:S64">
    <cfRule type="iconSet" priority="15">
      <iconSet>
        <cfvo type="percent" val="0"/>
        <cfvo type="num" val="$AE$11"/>
        <cfvo type="num" val="$AE$11+30"/>
      </iconSet>
    </cfRule>
    <cfRule type="iconSet" priority="14">
      <iconSet>
        <cfvo type="percent" val="0"/>
        <cfvo type="num" val="$AE$12"/>
        <cfvo type="num" val="$AE$10"/>
      </iconSet>
    </cfRule>
  </conditionalFormatting>
  <conditionalFormatting sqref="S65:S212">
    <cfRule type="iconSet" priority="2065">
      <iconSet>
        <cfvo type="percent" val="0"/>
        <cfvo type="num" val="$AE$11"/>
        <cfvo type="num" val="$AE$11+30"/>
      </iconSet>
    </cfRule>
    <cfRule type="iconSet" priority="1936">
      <iconSet>
        <cfvo type="percent" val="0"/>
        <cfvo type="num" val="$AE$12"/>
        <cfvo type="num" val="$AE$10"/>
      </iconSet>
    </cfRule>
  </conditionalFormatting>
  <conditionalFormatting sqref="T63:U64">
    <cfRule type="iconSet" priority="16">
      <iconSet>
        <cfvo type="percent" val="0"/>
        <cfvo type="num" val="$AE$12"/>
        <cfvo type="num" val="$AE$10"/>
      </iconSet>
    </cfRule>
  </conditionalFormatting>
  <conditionalFormatting sqref="T65:U212">
    <cfRule type="iconSet" priority="2067">
      <iconSet>
        <cfvo type="percent" val="0"/>
        <cfvo type="num" val="$AE$12"/>
        <cfvo type="num" val="$AE$10"/>
      </iconSet>
    </cfRule>
  </conditionalFormatting>
  <conditionalFormatting sqref="T13:AB20 T21:W62">
    <cfRule type="cellIs" dxfId="17" priority="2277" operator="equal">
      <formula>0</formula>
    </cfRule>
  </conditionalFormatting>
  <conditionalFormatting sqref="U13:U19 R21:R62 T13:T20">
    <cfRule type="iconSet" priority="2860">
      <iconSet>
        <cfvo type="percent" val="0"/>
        <cfvo type="num" val="$AE$12"/>
        <cfvo type="num" val="$AE$10"/>
      </iconSet>
    </cfRule>
  </conditionalFormatting>
  <conditionalFormatting sqref="U13:U20 S21:S61">
    <cfRule type="iconSet" priority="2863">
      <iconSet>
        <cfvo type="percent" val="0"/>
        <cfvo type="num" val="$AE$12"/>
        <cfvo type="num" val="$AE$10"/>
      </iconSet>
    </cfRule>
  </conditionalFormatting>
  <conditionalFormatting sqref="V13:AB20 T21:W62">
    <cfRule type="iconSet" priority="2865">
      <iconSet>
        <cfvo type="percent" val="0"/>
        <cfvo type="num" val="$AE$12"/>
        <cfvo type="num" val="$AE$10"/>
      </iconSet>
    </cfRule>
  </conditionalFormatting>
  <conditionalFormatting sqref="X21:AA47 X63:AA212">
    <cfRule type="iconSet" priority="3040">
      <iconSet>
        <cfvo type="percent" val="0"/>
        <cfvo type="num" val="$AE$12"/>
        <cfvo type="num" val="$AE$10"/>
      </iconSet>
    </cfRule>
  </conditionalFormatting>
  <conditionalFormatting sqref="X21:AA47">
    <cfRule type="iconSet" priority="3042">
      <iconSet>
        <cfvo type="percent" val="0"/>
        <cfvo type="num" val="$AE$12"/>
        <cfvo type="num" val="$AE$10"/>
      </iconSet>
    </cfRule>
  </conditionalFormatting>
  <conditionalFormatting sqref="X48:AA52">
    <cfRule type="iconSet" priority="828">
      <iconSet>
        <cfvo type="percent" val="0"/>
        <cfvo type="num" val="$AE$12"/>
        <cfvo type="num" val="$AE$10"/>
      </iconSet>
    </cfRule>
  </conditionalFormatting>
  <conditionalFormatting sqref="X53:AA58">
    <cfRule type="iconSet" priority="695">
      <iconSet>
        <cfvo type="percent" val="0"/>
        <cfvo type="num" val="$AE$12"/>
        <cfvo type="num" val="$AE$10"/>
      </iconSet>
    </cfRule>
  </conditionalFormatting>
  <conditionalFormatting sqref="X59:AA62">
    <cfRule type="iconSet" priority="550">
      <iconSet>
        <cfvo type="percent" val="0"/>
        <cfvo type="num" val="$AE$12"/>
        <cfvo type="num" val="$AE$10"/>
      </iconSet>
    </cfRule>
  </conditionalFormatting>
  <conditionalFormatting sqref="X21:AB212">
    <cfRule type="cellIs" dxfId="16" priority="551" operator="equal">
      <formula>0</formula>
    </cfRule>
  </conditionalFormatting>
  <dataValidations count="4">
    <dataValidation type="textLength" operator="equal" allowBlank="1" showInputMessage="1" showErrorMessage="1" sqref="G6:H6" xr:uid="{00000000-0002-0000-0100-000000000000}">
      <formula1>9</formula1>
    </dataValidation>
    <dataValidation operator="greaterThan" allowBlank="1" showInputMessage="1" showErrorMessage="1" sqref="E4" xr:uid="{00000000-0002-0000-0100-000001000000}"/>
    <dataValidation type="date" operator="greaterThan" allowBlank="1" showInputMessage="1" showErrorMessage="1" sqref="E6" xr:uid="{00000000-0002-0000-0100-000002000000}">
      <formula1>E4</formula1>
    </dataValidation>
    <dataValidation type="date" operator="lessThan" allowBlank="1" showInputMessage="1" showErrorMessage="1" sqref="L22:P22 O17:P17 R13:R20 N13:P16 N18:P20 L13:L20 W21:W34 AB13:AB20 P24 M52:P52 L21:O21 L31:P32 L33:O33 L52:L54 M54:P54 L55:P56 L61:P62 L65:P212 L23:O30 L34:P51" xr:uid="{00000000-0002-0000-0100-000003000000}">
      <formula1>$AE$11</formula1>
    </dataValidation>
  </dataValidations>
  <hyperlinks>
    <hyperlink ref="B4:E4" location="' INFORME SST'!H7" display="Fecha Inicio del contrato:" xr:uid="{00000000-0004-0000-0100-000000000000}"/>
  </hyperlinks>
  <printOptions horizontalCentered="1" verticalCentered="1"/>
  <pageMargins left="0.25" right="0.25" top="0.75" bottom="0.75" header="0.3" footer="0.3"/>
  <pageSetup scale="60" orientation="landscape" r:id="rId1"/>
  <headerFooter alignWithMargins="0">
    <oddHeader>&amp;CCOPIA NO CONTROLADA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E8E0580-D570-4355-9D5B-5260301580E2}">
          <x14:formula1>
            <xm:f>Hoja1!$F$3:$F$4</xm:f>
          </x14:formula1>
          <xm:sqref>C13:C212</xm:sqref>
        </x14:dataValidation>
        <x14:dataValidation type="list" allowBlank="1" showInputMessage="1" showErrorMessage="1" xr:uid="{12955A80-F3CE-46AE-A46D-7041CBDC600F}">
          <x14:formula1>
            <xm:f>Hoja1!$E$3:$E$27</xm:f>
          </x14:formula1>
          <xm:sqref>B13:B212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212"/>
  <sheetViews>
    <sheetView showGridLines="0" topLeftCell="S1" zoomScale="70" zoomScaleNormal="70" zoomScaleSheetLayoutView="70" workbookViewId="0">
      <selection activeCell="AB10" sqref="AB10"/>
    </sheetView>
  </sheetViews>
  <sheetFormatPr baseColWidth="10" defaultColWidth="0" defaultRowHeight="12.75" customHeight="1" zeroHeight="1" x14ac:dyDescent="0.2"/>
  <cols>
    <col min="1" max="1" width="4.42578125" style="4" customWidth="1"/>
    <col min="2" max="2" width="18" style="4" customWidth="1"/>
    <col min="3" max="3" width="46.140625" style="4" customWidth="1"/>
    <col min="4" max="4" width="22.28515625" style="4" customWidth="1"/>
    <col min="5" max="5" width="15.42578125" style="4" customWidth="1"/>
    <col min="6" max="6" width="14.42578125" style="4" customWidth="1"/>
    <col min="7" max="7" width="11.140625" style="4" customWidth="1"/>
    <col min="8" max="8" width="14.85546875" style="4" customWidth="1"/>
    <col min="9" max="9" width="18.42578125" style="4" customWidth="1"/>
    <col min="10" max="10" width="15.28515625" style="4" customWidth="1"/>
    <col min="11" max="11" width="16.5703125" style="1" customWidth="1"/>
    <col min="12" max="12" width="12.5703125" style="1" customWidth="1"/>
    <col min="13" max="13" width="16.42578125" style="1" customWidth="1"/>
    <col min="14" max="14" width="18.7109375" style="1" customWidth="1"/>
    <col min="15" max="15" width="14" style="4" customWidth="1"/>
    <col min="16" max="16" width="16.140625" style="4" customWidth="1"/>
    <col min="17" max="17" width="13.7109375" style="4" customWidth="1"/>
    <col min="18" max="18" width="16.28515625" style="4" customWidth="1"/>
    <col min="19" max="19" width="14.42578125" style="4" customWidth="1"/>
    <col min="20" max="20" width="16.42578125" style="4" customWidth="1"/>
    <col min="21" max="21" width="14.5703125" style="4" customWidth="1"/>
    <col min="22" max="22" width="19.7109375" style="4" customWidth="1"/>
    <col min="23" max="25" width="18.7109375" style="4" customWidth="1"/>
    <col min="26" max="26" width="14.7109375" style="4" customWidth="1"/>
    <col min="27" max="28" width="14.85546875" style="4" customWidth="1"/>
    <col min="29" max="29" width="13.7109375" style="4" customWidth="1"/>
    <col min="30" max="30" width="15.28515625" style="4" customWidth="1"/>
    <col min="31" max="33" width="13.28515625" style="4" customWidth="1"/>
    <col min="34" max="34" width="11.7109375" style="4" customWidth="1"/>
    <col min="35" max="37" width="9.85546875" style="4" hidden="1" customWidth="1"/>
    <col min="38" max="38" width="10.140625" style="4" hidden="1" customWidth="1"/>
    <col min="39" max="39" width="9.85546875" style="4" customWidth="1"/>
    <col min="40" max="40" width="0" style="4" hidden="1" customWidth="1"/>
    <col min="41" max="16384" width="9.85546875" style="4" hidden="1"/>
  </cols>
  <sheetData>
    <row r="1" spans="1:38" ht="27.95" customHeight="1" x14ac:dyDescent="0.2">
      <c r="A1" s="32"/>
      <c r="B1" s="33"/>
      <c r="C1" s="118" t="s">
        <v>84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20"/>
      <c r="AJ1" s="4" t="e">
        <f>SUM($AJ$10:AJ34)/COUNT($AJ$10:AJ34)</f>
        <v>#DIV/0!</v>
      </c>
    </row>
    <row r="2" spans="1:38" ht="4.5" customHeight="1" x14ac:dyDescent="0.2">
      <c r="A2" s="34"/>
      <c r="B2" s="35"/>
      <c r="C2" s="121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3"/>
    </row>
    <row r="3" spans="1:38" x14ac:dyDescent="0.2"/>
    <row r="4" spans="1:38" x14ac:dyDescent="0.2">
      <c r="B4" s="8"/>
      <c r="C4" s="8"/>
      <c r="D4" s="8"/>
      <c r="E4" s="8"/>
      <c r="F4" s="8"/>
      <c r="G4" s="8"/>
      <c r="H4" s="8"/>
      <c r="I4" s="7"/>
      <c r="J4" s="5"/>
      <c r="K4" s="2"/>
    </row>
    <row r="5" spans="1:38" ht="2.25" customHeight="1" x14ac:dyDescent="0.2">
      <c r="B5" s="6"/>
      <c r="C5" s="6"/>
    </row>
    <row r="6" spans="1:38" ht="2.25" customHeight="1" x14ac:dyDescent="0.2">
      <c r="B6" s="6"/>
      <c r="C6" s="6"/>
      <c r="D6" s="6"/>
      <c r="E6" s="6"/>
      <c r="F6" s="6"/>
      <c r="G6" s="6"/>
      <c r="H6" s="6"/>
      <c r="I6"/>
      <c r="J6"/>
      <c r="K6"/>
      <c r="L6"/>
      <c r="M6"/>
      <c r="N6"/>
    </row>
    <row r="7" spans="1:38" x14ac:dyDescent="0.2">
      <c r="J7" s="1"/>
      <c r="AK7" s="45">
        <f ca="1">+AK8-335</f>
        <v>45380</v>
      </c>
      <c r="AL7" s="45">
        <f ca="1">+AK8-30</f>
        <v>45685</v>
      </c>
    </row>
    <row r="8" spans="1:38" ht="45" customHeight="1" x14ac:dyDescent="0.2">
      <c r="B8" s="126" t="s">
        <v>1</v>
      </c>
      <c r="C8" s="126" t="s">
        <v>0</v>
      </c>
      <c r="D8" s="126" t="s">
        <v>85</v>
      </c>
      <c r="E8" s="135" t="s">
        <v>86</v>
      </c>
      <c r="F8" s="126" t="s">
        <v>87</v>
      </c>
      <c r="G8" s="133" t="s">
        <v>88</v>
      </c>
      <c r="H8" s="126" t="s">
        <v>89</v>
      </c>
      <c r="I8" s="126" t="s">
        <v>90</v>
      </c>
      <c r="J8" s="126"/>
      <c r="K8" s="126"/>
      <c r="L8" s="126"/>
      <c r="M8" s="126" t="s">
        <v>40</v>
      </c>
      <c r="N8" s="133" t="s">
        <v>39</v>
      </c>
      <c r="O8" s="126" t="s">
        <v>16</v>
      </c>
      <c r="P8" s="126"/>
      <c r="Q8" s="126" t="s">
        <v>91</v>
      </c>
      <c r="R8" s="126"/>
      <c r="S8" s="126" t="s">
        <v>92</v>
      </c>
      <c r="T8" s="126" t="s">
        <v>93</v>
      </c>
      <c r="U8" s="126" t="s">
        <v>94</v>
      </c>
      <c r="V8" s="126" t="s">
        <v>95</v>
      </c>
      <c r="W8" s="126" t="s">
        <v>96</v>
      </c>
      <c r="X8" s="126" t="s">
        <v>97</v>
      </c>
      <c r="Y8" s="126"/>
      <c r="Z8" s="126" t="s">
        <v>14</v>
      </c>
      <c r="AA8" s="126" t="s">
        <v>98</v>
      </c>
      <c r="AB8" s="126" t="s">
        <v>412</v>
      </c>
      <c r="AC8" s="126" t="s">
        <v>99</v>
      </c>
      <c r="AD8" s="126"/>
      <c r="AE8" s="126"/>
      <c r="AF8" s="126"/>
      <c r="AG8" s="126"/>
      <c r="AH8" s="126"/>
      <c r="AK8" s="45">
        <f ca="1">+TODAY()</f>
        <v>45715</v>
      </c>
      <c r="AL8" s="45">
        <f ca="1">+AK8-25</f>
        <v>45690</v>
      </c>
    </row>
    <row r="9" spans="1:38" ht="56.25" customHeight="1" x14ac:dyDescent="0.2">
      <c r="B9" s="126"/>
      <c r="C9" s="126"/>
      <c r="D9" s="126"/>
      <c r="E9" s="135"/>
      <c r="F9" s="126"/>
      <c r="G9" s="134"/>
      <c r="H9" s="126"/>
      <c r="I9" s="54" t="s">
        <v>24</v>
      </c>
      <c r="J9" s="54" t="s">
        <v>3</v>
      </c>
      <c r="K9" s="54" t="s">
        <v>4</v>
      </c>
      <c r="L9" s="54" t="s">
        <v>5</v>
      </c>
      <c r="M9" s="126"/>
      <c r="N9" s="134"/>
      <c r="O9" s="54" t="s">
        <v>17</v>
      </c>
      <c r="P9" s="54" t="s">
        <v>15</v>
      </c>
      <c r="Q9" s="55" t="s">
        <v>100</v>
      </c>
      <c r="R9" s="54" t="s">
        <v>101</v>
      </c>
      <c r="S9" s="126"/>
      <c r="T9" s="126"/>
      <c r="U9" s="126"/>
      <c r="V9" s="126"/>
      <c r="W9" s="126"/>
      <c r="X9" s="54" t="s">
        <v>18</v>
      </c>
      <c r="Y9" s="54" t="s">
        <v>102</v>
      </c>
      <c r="Z9" s="126"/>
      <c r="AA9" s="126"/>
      <c r="AB9" s="126"/>
      <c r="AC9" s="44"/>
      <c r="AD9" s="44"/>
      <c r="AE9" s="77"/>
      <c r="AF9" s="77"/>
      <c r="AG9" s="44"/>
      <c r="AH9" s="44"/>
      <c r="AK9" s="45">
        <f ca="1">+AK8-365</f>
        <v>45350</v>
      </c>
      <c r="AL9" s="45">
        <f ca="1">+AK8+30</f>
        <v>45745</v>
      </c>
    </row>
    <row r="10" spans="1:38" ht="38.25" customHeight="1" x14ac:dyDescent="0.2">
      <c r="A10" s="4">
        <v>1</v>
      </c>
      <c r="B10" s="69"/>
      <c r="C10" s="70"/>
      <c r="D10" s="30"/>
      <c r="E10" s="78"/>
      <c r="F10" s="79"/>
      <c r="G10" s="80" t="str">
        <f ca="1">IF(F10="","",INT((TODAY()-F10)/365))</f>
        <v/>
      </c>
      <c r="H10" s="81"/>
      <c r="I10" s="53"/>
      <c r="J10" s="53"/>
      <c r="K10" s="53"/>
      <c r="L10" s="53"/>
      <c r="M10" s="79"/>
      <c r="N10" s="79"/>
      <c r="O10" s="79"/>
      <c r="P10" s="81"/>
      <c r="Q10" s="79"/>
      <c r="R10" s="79"/>
      <c r="S10" s="79"/>
      <c r="T10" s="79"/>
      <c r="U10" s="81"/>
      <c r="V10" s="81"/>
      <c r="W10" s="79"/>
      <c r="X10" s="81"/>
      <c r="Y10" s="81"/>
      <c r="Z10" s="79"/>
      <c r="AA10" s="79"/>
      <c r="AB10" s="79"/>
      <c r="AC10" s="79"/>
      <c r="AD10" s="79"/>
      <c r="AE10" s="79"/>
      <c r="AF10" s="79"/>
      <c r="AG10" s="79"/>
      <c r="AH10" s="46"/>
      <c r="AI10" s="4" t="str">
        <f>IF(D10="","",COUNTBLANK(B10:AD10))</f>
        <v/>
      </c>
      <c r="AJ10" s="4" t="str">
        <f>IF(AI10="","",IF(AI10=0,1,0))</f>
        <v/>
      </c>
    </row>
    <row r="11" spans="1:38" ht="38.25" customHeight="1" x14ac:dyDescent="0.2">
      <c r="A11" s="4">
        <v>2</v>
      </c>
      <c r="B11" s="69"/>
      <c r="C11" s="70"/>
      <c r="D11" s="30"/>
      <c r="E11" s="78"/>
      <c r="F11" s="79"/>
      <c r="G11" s="80" t="str">
        <f t="shared" ref="G11:G26" ca="1" si="0">IF(F11="","",INT((TODAY()-F11)/365))</f>
        <v/>
      </c>
      <c r="H11" s="81"/>
      <c r="I11" s="53"/>
      <c r="J11" s="53"/>
      <c r="K11" s="53"/>
      <c r="L11" s="53"/>
      <c r="M11" s="79"/>
      <c r="N11" s="79"/>
      <c r="O11" s="79"/>
      <c r="P11" s="81"/>
      <c r="Q11" s="79"/>
      <c r="R11" s="79"/>
      <c r="S11" s="79"/>
      <c r="T11" s="79"/>
      <c r="U11" s="81"/>
      <c r="V11" s="81"/>
      <c r="W11" s="79"/>
      <c r="X11" s="81"/>
      <c r="Y11" s="81"/>
      <c r="Z11" s="79"/>
      <c r="AA11" s="79"/>
      <c r="AB11" s="79"/>
      <c r="AC11" s="79"/>
      <c r="AD11" s="79"/>
      <c r="AE11" s="79"/>
      <c r="AF11" s="79"/>
      <c r="AG11" s="79"/>
      <c r="AH11" s="46"/>
      <c r="AI11" s="4" t="str">
        <f>IF(D11="","",COUNTBLANK(B11:AD11))</f>
        <v/>
      </c>
      <c r="AJ11" s="4" t="str">
        <f t="shared" ref="AJ11:AJ26" si="1">IF(AI11="","",IF(AI11=0,1,0))</f>
        <v/>
      </c>
    </row>
    <row r="12" spans="1:38" ht="38.25" customHeight="1" x14ac:dyDescent="0.2">
      <c r="A12" s="4">
        <v>3</v>
      </c>
      <c r="B12" s="30"/>
      <c r="C12" s="30"/>
      <c r="D12" s="30"/>
      <c r="E12" s="78"/>
      <c r="F12" s="79"/>
      <c r="G12" s="80" t="str">
        <f t="shared" ca="1" si="0"/>
        <v/>
      </c>
      <c r="H12" s="81"/>
      <c r="I12" s="79"/>
      <c r="J12" s="81"/>
      <c r="K12" s="81"/>
      <c r="L12" s="81"/>
      <c r="M12" s="79"/>
      <c r="N12" s="79"/>
      <c r="O12" s="79"/>
      <c r="P12" s="81"/>
      <c r="Q12" s="79"/>
      <c r="R12" s="79"/>
      <c r="S12" s="79"/>
      <c r="T12" s="79"/>
      <c r="U12" s="81"/>
      <c r="V12" s="81"/>
      <c r="W12" s="79"/>
      <c r="X12" s="81"/>
      <c r="Y12" s="81"/>
      <c r="Z12" s="79"/>
      <c r="AA12" s="79"/>
      <c r="AB12" s="79"/>
      <c r="AC12" s="79"/>
      <c r="AD12" s="79"/>
      <c r="AE12" s="79"/>
      <c r="AF12" s="79"/>
      <c r="AG12" s="79"/>
      <c r="AH12" s="46"/>
      <c r="AI12" s="4" t="str">
        <f t="shared" ref="AI12:AI26" si="2">IF(D12="","",COUNTBLANK(B12:AD12))</f>
        <v/>
      </c>
      <c r="AJ12" s="4" t="str">
        <f t="shared" si="1"/>
        <v/>
      </c>
    </row>
    <row r="13" spans="1:38" ht="38.25" customHeight="1" x14ac:dyDescent="0.2">
      <c r="A13" s="4">
        <v>4</v>
      </c>
      <c r="B13" s="30"/>
      <c r="C13" s="30"/>
      <c r="D13" s="30"/>
      <c r="E13" s="78"/>
      <c r="F13" s="79"/>
      <c r="G13" s="80" t="str">
        <f t="shared" ca="1" si="0"/>
        <v/>
      </c>
      <c r="H13" s="81"/>
      <c r="I13" s="79"/>
      <c r="J13" s="81"/>
      <c r="K13" s="81"/>
      <c r="L13" s="81"/>
      <c r="M13" s="79"/>
      <c r="N13" s="79"/>
      <c r="O13" s="79"/>
      <c r="P13" s="81"/>
      <c r="Q13" s="79"/>
      <c r="R13" s="79"/>
      <c r="S13" s="79"/>
      <c r="T13" s="79"/>
      <c r="U13" s="81"/>
      <c r="V13" s="81"/>
      <c r="W13" s="79"/>
      <c r="X13" s="81"/>
      <c r="Y13" s="81"/>
      <c r="Z13" s="79"/>
      <c r="AA13" s="79"/>
      <c r="AB13" s="79"/>
      <c r="AC13" s="79"/>
      <c r="AD13" s="79"/>
      <c r="AE13" s="79"/>
      <c r="AF13" s="79"/>
      <c r="AG13" s="79"/>
      <c r="AH13" s="46"/>
      <c r="AI13" s="4" t="str">
        <f t="shared" si="2"/>
        <v/>
      </c>
      <c r="AJ13" s="4" t="str">
        <f t="shared" si="1"/>
        <v/>
      </c>
    </row>
    <row r="14" spans="1:38" s="5" customFormat="1" ht="38.25" customHeight="1" x14ac:dyDescent="0.2">
      <c r="A14" s="4">
        <v>5</v>
      </c>
      <c r="B14" s="30"/>
      <c r="C14" s="30"/>
      <c r="D14" s="30"/>
      <c r="E14" s="78"/>
      <c r="F14" s="79"/>
      <c r="G14" s="80" t="str">
        <f t="shared" ca="1" si="0"/>
        <v/>
      </c>
      <c r="H14" s="81"/>
      <c r="I14" s="79"/>
      <c r="J14" s="81"/>
      <c r="K14" s="81"/>
      <c r="L14" s="81"/>
      <c r="M14" s="79"/>
      <c r="N14" s="79"/>
      <c r="O14" s="79"/>
      <c r="P14" s="81"/>
      <c r="Q14" s="79"/>
      <c r="R14" s="79"/>
      <c r="S14" s="79"/>
      <c r="T14" s="79"/>
      <c r="U14" s="81"/>
      <c r="V14" s="81"/>
      <c r="W14" s="79"/>
      <c r="X14" s="81"/>
      <c r="Y14" s="81"/>
      <c r="Z14" s="79"/>
      <c r="AA14" s="79"/>
      <c r="AB14" s="79"/>
      <c r="AC14" s="79"/>
      <c r="AD14" s="79"/>
      <c r="AE14" s="79"/>
      <c r="AF14" s="79"/>
      <c r="AG14" s="79"/>
      <c r="AH14" s="46"/>
      <c r="AI14" s="4" t="str">
        <f t="shared" si="2"/>
        <v/>
      </c>
      <c r="AJ14" s="4" t="str">
        <f t="shared" si="1"/>
        <v/>
      </c>
    </row>
    <row r="15" spans="1:38" s="5" customFormat="1" ht="38.25" customHeight="1" x14ac:dyDescent="0.2">
      <c r="A15" s="4">
        <v>6</v>
      </c>
      <c r="B15" s="30"/>
      <c r="C15" s="30"/>
      <c r="D15" s="30"/>
      <c r="E15" s="78"/>
      <c r="F15" s="79"/>
      <c r="G15" s="80" t="str">
        <f t="shared" ca="1" si="0"/>
        <v/>
      </c>
      <c r="H15" s="81"/>
      <c r="I15" s="79"/>
      <c r="J15" s="81"/>
      <c r="K15" s="81"/>
      <c r="L15" s="81"/>
      <c r="M15" s="79"/>
      <c r="N15" s="79"/>
      <c r="O15" s="79"/>
      <c r="P15" s="81"/>
      <c r="Q15" s="79"/>
      <c r="R15" s="79"/>
      <c r="S15" s="79"/>
      <c r="T15" s="79"/>
      <c r="U15" s="81"/>
      <c r="V15" s="81"/>
      <c r="W15" s="79"/>
      <c r="X15" s="81"/>
      <c r="Y15" s="81"/>
      <c r="Z15" s="79"/>
      <c r="AA15" s="79"/>
      <c r="AB15" s="79"/>
      <c r="AC15" s="79"/>
      <c r="AD15" s="79"/>
      <c r="AE15" s="79"/>
      <c r="AF15" s="79"/>
      <c r="AG15" s="79"/>
      <c r="AH15" s="46"/>
      <c r="AI15" s="4" t="str">
        <f t="shared" si="2"/>
        <v/>
      </c>
      <c r="AJ15" s="4" t="str">
        <f t="shared" si="1"/>
        <v/>
      </c>
    </row>
    <row r="16" spans="1:38" ht="38.25" customHeight="1" x14ac:dyDescent="0.2">
      <c r="A16" s="4">
        <v>7</v>
      </c>
      <c r="B16" s="30"/>
      <c r="C16" s="30"/>
      <c r="D16" s="30"/>
      <c r="E16" s="78"/>
      <c r="F16" s="79"/>
      <c r="G16" s="80" t="str">
        <f t="shared" ca="1" si="0"/>
        <v/>
      </c>
      <c r="H16" s="81"/>
      <c r="I16" s="79"/>
      <c r="J16" s="81"/>
      <c r="K16" s="81"/>
      <c r="L16" s="81"/>
      <c r="M16" s="79"/>
      <c r="N16" s="79"/>
      <c r="O16" s="79"/>
      <c r="P16" s="81"/>
      <c r="Q16" s="79"/>
      <c r="R16" s="79"/>
      <c r="S16" s="79"/>
      <c r="T16" s="79"/>
      <c r="U16" s="81"/>
      <c r="V16" s="81"/>
      <c r="W16" s="79"/>
      <c r="X16" s="81"/>
      <c r="Y16" s="81"/>
      <c r="Z16" s="79"/>
      <c r="AA16" s="79"/>
      <c r="AB16" s="79"/>
      <c r="AC16" s="79"/>
      <c r="AD16" s="79"/>
      <c r="AE16" s="79"/>
      <c r="AF16" s="79"/>
      <c r="AG16" s="79"/>
      <c r="AH16" s="46"/>
      <c r="AI16" s="4" t="str">
        <f t="shared" si="2"/>
        <v/>
      </c>
      <c r="AJ16" s="4" t="str">
        <f t="shared" si="1"/>
        <v/>
      </c>
    </row>
    <row r="17" spans="1:39" ht="38.25" customHeight="1" x14ac:dyDescent="0.2">
      <c r="A17" s="4">
        <v>8</v>
      </c>
      <c r="B17" s="30"/>
      <c r="C17" s="30"/>
      <c r="D17" s="30"/>
      <c r="E17" s="78"/>
      <c r="F17" s="79"/>
      <c r="G17" s="80" t="str">
        <f t="shared" ca="1" si="0"/>
        <v/>
      </c>
      <c r="H17" s="81"/>
      <c r="I17" s="79"/>
      <c r="J17" s="81"/>
      <c r="K17" s="81"/>
      <c r="L17" s="81"/>
      <c r="M17" s="79"/>
      <c r="N17" s="79"/>
      <c r="O17" s="79"/>
      <c r="P17" s="81"/>
      <c r="Q17" s="79"/>
      <c r="R17" s="79"/>
      <c r="S17" s="79"/>
      <c r="T17" s="79"/>
      <c r="U17" s="81"/>
      <c r="V17" s="81"/>
      <c r="W17" s="79"/>
      <c r="X17" s="81"/>
      <c r="Y17" s="81"/>
      <c r="Z17" s="79"/>
      <c r="AA17" s="79"/>
      <c r="AB17" s="79"/>
      <c r="AC17" s="79"/>
      <c r="AD17" s="79"/>
      <c r="AE17" s="79"/>
      <c r="AF17" s="79"/>
      <c r="AG17" s="79"/>
      <c r="AH17" s="46"/>
      <c r="AI17" s="4" t="str">
        <f t="shared" si="2"/>
        <v/>
      </c>
      <c r="AJ17" s="4" t="str">
        <f t="shared" si="1"/>
        <v/>
      </c>
    </row>
    <row r="18" spans="1:39" ht="38.25" customHeight="1" x14ac:dyDescent="0.2">
      <c r="A18" s="4">
        <v>10</v>
      </c>
      <c r="B18" s="30"/>
      <c r="C18" s="30"/>
      <c r="D18" s="30"/>
      <c r="E18" s="78"/>
      <c r="F18" s="79"/>
      <c r="G18" s="80" t="str">
        <f t="shared" ca="1" si="0"/>
        <v/>
      </c>
      <c r="H18" s="81"/>
      <c r="I18" s="79"/>
      <c r="J18" s="81"/>
      <c r="K18" s="81"/>
      <c r="L18" s="81"/>
      <c r="M18" s="79"/>
      <c r="N18" s="79"/>
      <c r="O18" s="79"/>
      <c r="P18" s="81"/>
      <c r="Q18" s="79"/>
      <c r="R18" s="79"/>
      <c r="S18" s="79"/>
      <c r="T18" s="79"/>
      <c r="U18" s="81"/>
      <c r="V18" s="81"/>
      <c r="W18" s="79"/>
      <c r="X18" s="81"/>
      <c r="Y18" s="81"/>
      <c r="Z18" s="79"/>
      <c r="AA18" s="79"/>
      <c r="AB18" s="79"/>
      <c r="AC18" s="79"/>
      <c r="AD18" s="79"/>
      <c r="AE18" s="79"/>
      <c r="AF18" s="79"/>
      <c r="AG18" s="79"/>
      <c r="AH18" s="46"/>
      <c r="AI18" s="4" t="str">
        <f t="shared" si="2"/>
        <v/>
      </c>
      <c r="AJ18" s="4" t="str">
        <f t="shared" si="1"/>
        <v/>
      </c>
    </row>
    <row r="19" spans="1:39" ht="38.25" customHeight="1" x14ac:dyDescent="0.2">
      <c r="A19" s="4">
        <v>11</v>
      </c>
      <c r="B19" s="30"/>
      <c r="C19" s="82"/>
      <c r="D19" s="30"/>
      <c r="E19" s="78"/>
      <c r="F19" s="79"/>
      <c r="G19" s="80" t="str">
        <f t="shared" ca="1" si="0"/>
        <v/>
      </c>
      <c r="H19" s="81"/>
      <c r="I19" s="79"/>
      <c r="J19" s="81"/>
      <c r="K19" s="81"/>
      <c r="L19" s="81"/>
      <c r="M19" s="79"/>
      <c r="N19" s="79"/>
      <c r="O19" s="79"/>
      <c r="P19" s="81"/>
      <c r="Q19" s="79"/>
      <c r="R19" s="79"/>
      <c r="S19" s="79"/>
      <c r="T19" s="79"/>
      <c r="U19" s="81"/>
      <c r="V19" s="81"/>
      <c r="W19" s="79"/>
      <c r="X19" s="81"/>
      <c r="Y19" s="81"/>
      <c r="Z19" s="79"/>
      <c r="AA19" s="79"/>
      <c r="AB19" s="79"/>
      <c r="AC19" s="79"/>
      <c r="AD19" s="79"/>
      <c r="AE19" s="79"/>
      <c r="AF19" s="79"/>
      <c r="AG19" s="79"/>
      <c r="AH19" s="46"/>
      <c r="AI19" s="4" t="str">
        <f t="shared" si="2"/>
        <v/>
      </c>
      <c r="AJ19" s="4" t="str">
        <f t="shared" si="1"/>
        <v/>
      </c>
    </row>
    <row r="20" spans="1:39" ht="38.25" customHeight="1" x14ac:dyDescent="0.2">
      <c r="A20" s="4">
        <v>12</v>
      </c>
      <c r="B20" s="30"/>
      <c r="C20" s="82"/>
      <c r="D20" s="30"/>
      <c r="E20" s="78"/>
      <c r="F20" s="79"/>
      <c r="G20" s="80" t="str">
        <f t="shared" ca="1" si="0"/>
        <v/>
      </c>
      <c r="H20" s="81"/>
      <c r="I20" s="79"/>
      <c r="J20" s="81"/>
      <c r="K20" s="81"/>
      <c r="L20" s="81"/>
      <c r="M20" s="79"/>
      <c r="N20" s="79"/>
      <c r="O20" s="79"/>
      <c r="P20" s="81"/>
      <c r="Q20" s="79"/>
      <c r="R20" s="79"/>
      <c r="S20" s="79"/>
      <c r="T20" s="79"/>
      <c r="U20" s="81"/>
      <c r="V20" s="81"/>
      <c r="W20" s="79"/>
      <c r="X20" s="81"/>
      <c r="Y20" s="81"/>
      <c r="Z20" s="79"/>
      <c r="AA20" s="79"/>
      <c r="AB20" s="79"/>
      <c r="AC20" s="79"/>
      <c r="AD20" s="79"/>
      <c r="AE20" s="79"/>
      <c r="AF20" s="79"/>
      <c r="AG20" s="79"/>
      <c r="AH20" s="46"/>
      <c r="AI20" s="4" t="str">
        <f t="shared" si="2"/>
        <v/>
      </c>
      <c r="AJ20" s="4" t="str">
        <f t="shared" si="1"/>
        <v/>
      </c>
    </row>
    <row r="21" spans="1:39" ht="38.25" customHeight="1" x14ac:dyDescent="0.2">
      <c r="A21" s="4">
        <v>14</v>
      </c>
      <c r="B21" s="30"/>
      <c r="C21" s="82"/>
      <c r="D21" s="30"/>
      <c r="E21" s="78"/>
      <c r="F21" s="79"/>
      <c r="G21" s="80" t="str">
        <f t="shared" ca="1" si="0"/>
        <v/>
      </c>
      <c r="H21" s="81"/>
      <c r="I21" s="79"/>
      <c r="J21" s="81"/>
      <c r="K21" s="81"/>
      <c r="L21" s="81"/>
      <c r="M21" s="79"/>
      <c r="N21" s="79"/>
      <c r="O21" s="79"/>
      <c r="P21" s="81"/>
      <c r="Q21" s="79"/>
      <c r="R21" s="79"/>
      <c r="S21" s="79"/>
      <c r="T21" s="79"/>
      <c r="U21" s="81"/>
      <c r="V21" s="81"/>
      <c r="W21" s="79"/>
      <c r="X21" s="81"/>
      <c r="Y21" s="81"/>
      <c r="Z21" s="79"/>
      <c r="AA21" s="79"/>
      <c r="AB21" s="79"/>
      <c r="AC21" s="79"/>
      <c r="AD21" s="79"/>
      <c r="AE21" s="79"/>
      <c r="AF21" s="79"/>
      <c r="AG21" s="79"/>
      <c r="AH21" s="46"/>
      <c r="AI21" s="4" t="str">
        <f t="shared" si="2"/>
        <v/>
      </c>
      <c r="AJ21" s="4" t="str">
        <f t="shared" si="1"/>
        <v/>
      </c>
    </row>
    <row r="22" spans="1:39" ht="38.25" customHeight="1" x14ac:dyDescent="0.2">
      <c r="A22" s="4">
        <v>15</v>
      </c>
      <c r="B22" s="30"/>
      <c r="C22" s="82"/>
      <c r="D22" s="30"/>
      <c r="E22" s="78"/>
      <c r="F22" s="79"/>
      <c r="G22" s="80" t="str">
        <f t="shared" ca="1" si="0"/>
        <v/>
      </c>
      <c r="H22" s="81"/>
      <c r="I22" s="79"/>
      <c r="J22" s="81"/>
      <c r="K22" s="81"/>
      <c r="L22" s="81"/>
      <c r="M22" s="79"/>
      <c r="N22" s="79"/>
      <c r="O22" s="79"/>
      <c r="P22" s="81"/>
      <c r="Q22" s="79"/>
      <c r="R22" s="79"/>
      <c r="S22" s="79"/>
      <c r="T22" s="79"/>
      <c r="U22" s="81"/>
      <c r="V22" s="81"/>
      <c r="W22" s="79"/>
      <c r="X22" s="81"/>
      <c r="Y22" s="81"/>
      <c r="Z22" s="79"/>
      <c r="AA22" s="79"/>
      <c r="AB22" s="79"/>
      <c r="AC22" s="79"/>
      <c r="AD22" s="79"/>
      <c r="AE22" s="79"/>
      <c r="AF22" s="79"/>
      <c r="AG22" s="79"/>
      <c r="AH22" s="46"/>
      <c r="AI22" s="4" t="str">
        <f t="shared" si="2"/>
        <v/>
      </c>
      <c r="AJ22" s="4" t="str">
        <f t="shared" si="1"/>
        <v/>
      </c>
    </row>
    <row r="23" spans="1:39" ht="38.25" customHeight="1" x14ac:dyDescent="0.2">
      <c r="A23" s="4">
        <v>16</v>
      </c>
      <c r="B23" s="30"/>
      <c r="C23" s="82"/>
      <c r="D23" s="30"/>
      <c r="E23" s="78"/>
      <c r="F23" s="79"/>
      <c r="G23" s="80" t="str">
        <f t="shared" ca="1" si="0"/>
        <v/>
      </c>
      <c r="H23" s="81"/>
      <c r="I23" s="79"/>
      <c r="J23" s="81"/>
      <c r="K23" s="81"/>
      <c r="L23" s="81"/>
      <c r="M23" s="79"/>
      <c r="N23" s="79"/>
      <c r="O23" s="79"/>
      <c r="P23" s="81"/>
      <c r="Q23" s="79"/>
      <c r="R23" s="79"/>
      <c r="S23" s="79"/>
      <c r="T23" s="79"/>
      <c r="U23" s="81"/>
      <c r="V23" s="81"/>
      <c r="W23" s="79"/>
      <c r="X23" s="81"/>
      <c r="Y23" s="81"/>
      <c r="Z23" s="79"/>
      <c r="AA23" s="79"/>
      <c r="AB23" s="79"/>
      <c r="AC23" s="79"/>
      <c r="AD23" s="79"/>
      <c r="AE23" s="79"/>
      <c r="AF23" s="79"/>
      <c r="AG23" s="79"/>
      <c r="AH23" s="46"/>
      <c r="AI23" s="4" t="str">
        <f t="shared" si="2"/>
        <v/>
      </c>
      <c r="AJ23" s="4" t="str">
        <f t="shared" si="1"/>
        <v/>
      </c>
    </row>
    <row r="24" spans="1:39" ht="38.25" customHeight="1" x14ac:dyDescent="0.2">
      <c r="A24" s="4">
        <v>18</v>
      </c>
      <c r="B24" s="30"/>
      <c r="C24" s="82"/>
      <c r="D24" s="30"/>
      <c r="E24" s="78"/>
      <c r="F24" s="79"/>
      <c r="G24" s="80" t="str">
        <f t="shared" ca="1" si="0"/>
        <v/>
      </c>
      <c r="H24" s="81"/>
      <c r="I24" s="79"/>
      <c r="J24" s="81"/>
      <c r="K24" s="81"/>
      <c r="L24" s="81"/>
      <c r="M24" s="79"/>
      <c r="N24" s="79"/>
      <c r="O24" s="79"/>
      <c r="P24" s="81"/>
      <c r="Q24" s="79"/>
      <c r="R24" s="79"/>
      <c r="S24" s="79"/>
      <c r="T24" s="79"/>
      <c r="U24" s="81"/>
      <c r="V24" s="81"/>
      <c r="W24" s="79"/>
      <c r="X24" s="81"/>
      <c r="Y24" s="81"/>
      <c r="Z24" s="79"/>
      <c r="AA24" s="79"/>
      <c r="AB24" s="79"/>
      <c r="AC24" s="79"/>
      <c r="AD24" s="79"/>
      <c r="AE24" s="79"/>
      <c r="AF24" s="79"/>
      <c r="AG24" s="79"/>
      <c r="AH24" s="46"/>
      <c r="AI24" s="4" t="str">
        <f t="shared" si="2"/>
        <v/>
      </c>
      <c r="AJ24" s="4" t="str">
        <f t="shared" si="1"/>
        <v/>
      </c>
    </row>
    <row r="25" spans="1:39" ht="38.25" customHeight="1" x14ac:dyDescent="0.2">
      <c r="A25" s="4">
        <v>19</v>
      </c>
      <c r="B25" s="30"/>
      <c r="C25" s="82"/>
      <c r="D25" s="30"/>
      <c r="E25" s="78"/>
      <c r="F25" s="79"/>
      <c r="G25" s="80" t="str">
        <f t="shared" ca="1" si="0"/>
        <v/>
      </c>
      <c r="H25" s="81"/>
      <c r="I25" s="79"/>
      <c r="J25" s="81"/>
      <c r="K25" s="81"/>
      <c r="L25" s="81"/>
      <c r="M25" s="79"/>
      <c r="N25" s="79"/>
      <c r="O25" s="79"/>
      <c r="P25" s="81"/>
      <c r="Q25" s="79"/>
      <c r="R25" s="79"/>
      <c r="S25" s="79"/>
      <c r="T25" s="79"/>
      <c r="U25" s="81"/>
      <c r="V25" s="81"/>
      <c r="W25" s="79"/>
      <c r="X25" s="81"/>
      <c r="Y25" s="81"/>
      <c r="Z25" s="79"/>
      <c r="AA25" s="79"/>
      <c r="AB25" s="79"/>
      <c r="AC25" s="79"/>
      <c r="AD25" s="79"/>
      <c r="AE25" s="79"/>
      <c r="AF25" s="79"/>
      <c r="AG25" s="79"/>
      <c r="AH25" s="46"/>
      <c r="AI25" s="4" t="str">
        <f t="shared" si="2"/>
        <v/>
      </c>
      <c r="AJ25" s="4" t="str">
        <f t="shared" si="1"/>
        <v/>
      </c>
    </row>
    <row r="26" spans="1:39" ht="38.25" customHeight="1" x14ac:dyDescent="0.2">
      <c r="A26" s="4">
        <v>20</v>
      </c>
      <c r="B26" s="30"/>
      <c r="C26" s="82"/>
      <c r="D26" s="78"/>
      <c r="E26" s="78"/>
      <c r="F26" s="79"/>
      <c r="G26" s="80" t="str">
        <f t="shared" ca="1" si="0"/>
        <v/>
      </c>
      <c r="H26" s="81"/>
      <c r="I26" s="79"/>
      <c r="J26" s="30"/>
      <c r="K26" s="83"/>
      <c r="L26" s="83"/>
      <c r="M26" s="83"/>
      <c r="N26" s="83"/>
      <c r="O26" s="46"/>
      <c r="P26" s="81"/>
      <c r="Q26" s="83"/>
      <c r="R26" s="83"/>
      <c r="S26" s="83"/>
      <c r="T26" s="46"/>
      <c r="U26" s="81"/>
      <c r="V26" s="81"/>
      <c r="W26" s="79"/>
      <c r="X26" s="81"/>
      <c r="Y26" s="81"/>
      <c r="Z26" s="46"/>
      <c r="AA26" s="46"/>
      <c r="AB26" s="46"/>
      <c r="AC26" s="46"/>
      <c r="AD26" s="46"/>
      <c r="AE26" s="46"/>
      <c r="AF26" s="46"/>
      <c r="AG26" s="79"/>
      <c r="AH26" s="46"/>
      <c r="AI26" s="4" t="str">
        <f t="shared" si="2"/>
        <v/>
      </c>
      <c r="AJ26" s="4" t="str">
        <f t="shared" si="1"/>
        <v/>
      </c>
    </row>
    <row r="27" spans="1:39" ht="38.25" customHeight="1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ht="38.25" customHeight="1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ht="38.25" customHeight="1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ht="38.25" customHeight="1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ht="38.25" customHeight="1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ht="38.25" customHeight="1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ht="38.25" customHeigh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ht="38.25" customHeight="1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ht="38.25" customHeight="1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1:39" ht="38.25" customHeight="1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1:39" ht="38.25" customHeight="1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</row>
    <row r="38" spans="1:39" ht="38.25" customHeight="1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</row>
    <row r="39" spans="1:39" ht="38.25" customHeight="1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1:39" ht="38.25" customHeight="1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1:39" ht="38.25" hidden="1" customHeight="1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</row>
    <row r="42" spans="1:39" ht="38.25" hidden="1" customHeight="1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1:39" ht="38.25" hidden="1" customHeight="1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</row>
    <row r="44" spans="1:39" ht="38.25" hidden="1" customHeight="1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</row>
    <row r="45" spans="1:39" ht="38.25" hidden="1" customHeight="1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</row>
    <row r="46" spans="1:39" ht="38.25" hidden="1" customHeight="1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</row>
    <row r="47" spans="1:39" ht="38.25" hidden="1" customHeight="1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</row>
    <row r="48" spans="1:39" ht="38.25" hidden="1" customHeight="1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1:39" ht="38.25" hidden="1" customHeight="1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1:39" ht="38.25" hidden="1" customHeigh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1:39" ht="38.25" hidden="1" customHeight="1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</row>
    <row r="52" spans="1:39" ht="38.25" hidden="1" customHeight="1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1:39" ht="38.25" hidden="1" customHeight="1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1:39" ht="38.25" hidden="1" customHeight="1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1:39" ht="38.25" hidden="1" customHeight="1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1:39" ht="38.25" hidden="1" customHeigh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1:39" ht="38.25" hidden="1" customHeigh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1:39" ht="38.25" hidden="1" customHeigh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</row>
    <row r="59" spans="1:39" ht="38.25" hidden="1" customHeigh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1:39" ht="38.25" hidden="1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1:39" ht="38.25" hidden="1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1:39" ht="38.25" hidden="1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1:39" ht="38.25" hidden="1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1:39" ht="38.25" hidden="1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1:39" ht="38.25" hidden="1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</row>
    <row r="66" spans="1:39" ht="38.25" hidden="1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1:39" ht="38.25" hidden="1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1:39" ht="38.25" hidden="1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1:39" ht="38.25" hidden="1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1:39" ht="38.25" hidden="1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1:39" ht="38.25" hidden="1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  <row r="72" spans="1:39" ht="38.25" hidden="1" customHeigh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</row>
    <row r="73" spans="1:39" ht="38.25" hidden="1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</row>
    <row r="74" spans="1:39" ht="38.25" hidden="1" customHeigh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</row>
    <row r="75" spans="1:39" ht="38.25" hidden="1" customHeigh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</row>
    <row r="76" spans="1:39" ht="38.25" hidden="1" customHeigh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  <row r="77" spans="1:39" ht="38.25" hidden="1" customHeigh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</row>
    <row r="78" spans="1:39" ht="38.25" hidden="1" customHeigh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</row>
    <row r="79" spans="1:39" ht="38.25" hidden="1" customHeigh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</row>
    <row r="80" spans="1:39" ht="38.25" hidden="1" customHeigh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</row>
    <row r="81" spans="1:39" ht="38.25" hidden="1" customHeigh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</row>
    <row r="82" spans="1:39" ht="38.25" hidden="1" customHeigh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</row>
    <row r="83" spans="1:39" ht="38.25" hidden="1" customHeigh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</row>
    <row r="84" spans="1:39" ht="38.25" hidden="1" customHeigh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</row>
    <row r="85" spans="1:39" ht="38.25" hidden="1" customHeigh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</row>
    <row r="86" spans="1:39" ht="38.25" hidden="1" customHeigh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</row>
    <row r="87" spans="1:39" ht="38.25" hidden="1" customHeigh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</row>
    <row r="88" spans="1:39" ht="38.25" hidden="1" customHeigh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</row>
    <row r="89" spans="1:39" ht="38.25" hidden="1" customHeigh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</row>
    <row r="90" spans="1:39" ht="38.25" hidden="1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</row>
    <row r="91" spans="1:39" ht="38.25" hidden="1" customHeigh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</row>
    <row r="92" spans="1:39" ht="38.25" hidden="1" customHeigh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</row>
    <row r="93" spans="1:39" ht="38.25" hidden="1" customHeigh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</row>
    <row r="94" spans="1:39" ht="38.25" hidden="1" customHeigh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</row>
    <row r="95" spans="1:39" ht="38.25" hidden="1" customHeigh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</row>
    <row r="96" spans="1:39" ht="38.25" hidden="1" customHeight="1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</row>
    <row r="97" spans="1:39" ht="38.25" hidden="1" customHeight="1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</row>
    <row r="98" spans="1:39" ht="38.25" hidden="1" customHeight="1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</row>
    <row r="99" spans="1:39" ht="38.25" hidden="1" customHeigh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</row>
    <row r="100" spans="1:39" ht="38.25" hidden="1" customHeight="1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</row>
    <row r="101" spans="1:39" ht="38.25" hidden="1" customHeight="1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</row>
    <row r="102" spans="1:39" ht="38.25" hidden="1" customHeight="1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</row>
    <row r="103" spans="1:39" ht="38.25" hidden="1" customHeight="1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</row>
    <row r="104" spans="1:39" ht="38.25" hidden="1" customHeight="1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</row>
    <row r="105" spans="1:39" ht="38.25" hidden="1" customHeight="1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</row>
    <row r="106" spans="1:39" ht="38.25" hidden="1" customHeigh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</row>
    <row r="107" spans="1:39" ht="38.25" hidden="1" customHeight="1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</row>
    <row r="108" spans="1:39" ht="38.25" hidden="1" customHeight="1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</row>
    <row r="109" spans="1:39" ht="38.25" hidden="1" customHeight="1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</row>
    <row r="110" spans="1:39" ht="38.25" hidden="1" customHeight="1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</row>
    <row r="111" spans="1:39" ht="38.25" hidden="1" customHeight="1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</row>
    <row r="112" spans="1:39" ht="38.25" hidden="1" customHeight="1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</row>
    <row r="113" spans="1:39" ht="38.25" hidden="1" customHeight="1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</row>
    <row r="114" spans="1:39" ht="38.25" hidden="1" customHeight="1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</row>
    <row r="115" spans="1:39" ht="38.25" hidden="1" customHeight="1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</row>
    <row r="116" spans="1:39" ht="38.25" hidden="1" customHeight="1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</row>
    <row r="117" spans="1:39" ht="38.25" hidden="1" customHeight="1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</row>
    <row r="118" spans="1:39" ht="38.25" hidden="1" customHeight="1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</row>
    <row r="119" spans="1:39" ht="38.25" hidden="1" customHeight="1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</row>
    <row r="120" spans="1:39" ht="38.25" hidden="1" customHeight="1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</row>
    <row r="121" spans="1:39" ht="38.25" hidden="1" customHeight="1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</row>
    <row r="122" spans="1:39" ht="38.25" hidden="1" customHeight="1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</row>
    <row r="123" spans="1:39" ht="38.25" hidden="1" customHeight="1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</row>
    <row r="124" spans="1:39" ht="38.25" hidden="1" customHeight="1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</row>
    <row r="125" spans="1:39" ht="38.25" hidden="1" customHeight="1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</row>
    <row r="126" spans="1:39" ht="38.25" hidden="1" customHeight="1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</row>
    <row r="127" spans="1:39" ht="38.25" hidden="1" customHeight="1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</row>
    <row r="128" spans="1:39" ht="38.25" hidden="1" customHeight="1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</row>
    <row r="129" spans="1:39" ht="38.25" hidden="1" customHeight="1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</row>
    <row r="130" spans="1:39" ht="38.25" hidden="1" customHeight="1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</row>
    <row r="131" spans="1:39" ht="38.25" hidden="1" customHeight="1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</row>
    <row r="132" spans="1:39" ht="38.25" hidden="1" customHeight="1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</row>
    <row r="133" spans="1:39" ht="38.25" hidden="1" customHeight="1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</row>
    <row r="134" spans="1:39" ht="38.25" hidden="1" customHeight="1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</row>
    <row r="135" spans="1:39" ht="38.25" hidden="1" customHeight="1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</row>
    <row r="136" spans="1:39" ht="38.25" hidden="1" customHeight="1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</row>
    <row r="137" spans="1:39" ht="38.25" hidden="1" customHeight="1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</row>
    <row r="138" spans="1:39" ht="38.25" hidden="1" customHeight="1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</row>
    <row r="139" spans="1:39" ht="38.25" hidden="1" customHeight="1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</row>
    <row r="140" spans="1:39" ht="38.25" hidden="1" customHeight="1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</row>
    <row r="141" spans="1:39" ht="38.25" hidden="1" customHeight="1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</row>
    <row r="142" spans="1:39" ht="38.25" hidden="1" customHeight="1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</row>
    <row r="143" spans="1:39" ht="38.25" hidden="1" customHeight="1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</row>
    <row r="144" spans="1:39" ht="38.25" hidden="1" customHeight="1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</row>
    <row r="145" spans="1:39" ht="38.25" hidden="1" customHeight="1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</row>
    <row r="146" spans="1:39" ht="38.25" hidden="1" customHeight="1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</row>
    <row r="147" spans="1:39" ht="38.25" hidden="1" customHeight="1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</row>
    <row r="148" spans="1:39" ht="38.25" hidden="1" customHeight="1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</row>
    <row r="149" spans="1:39" ht="38.25" hidden="1" customHeight="1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</row>
    <row r="150" spans="1:39" ht="38.25" hidden="1" customHeight="1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</row>
    <row r="151" spans="1:39" ht="38.25" hidden="1" customHeight="1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</row>
    <row r="152" spans="1:39" ht="38.25" hidden="1" customHeight="1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</row>
    <row r="153" spans="1:39" ht="38.25" hidden="1" customHeight="1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</row>
    <row r="154" spans="1:39" ht="38.25" hidden="1" customHeight="1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</row>
    <row r="155" spans="1:39" ht="38.25" hidden="1" customHeight="1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</row>
    <row r="156" spans="1:39" ht="38.25" hidden="1" customHeight="1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</row>
    <row r="157" spans="1:39" ht="38.25" hidden="1" customHeight="1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</row>
    <row r="158" spans="1:39" ht="38.25" hidden="1" customHeight="1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</row>
    <row r="159" spans="1:39" ht="38.25" hidden="1" customHeight="1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</row>
    <row r="160" spans="1:39" ht="38.25" hidden="1" customHeight="1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</row>
    <row r="161" spans="1:39" ht="38.25" hidden="1" customHeight="1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</row>
    <row r="162" spans="1:39" ht="38.25" hidden="1" customHeight="1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</row>
    <row r="163" spans="1:39" ht="38.25" hidden="1" customHeight="1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</row>
    <row r="164" spans="1:39" ht="38.25" hidden="1" customHeight="1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</row>
    <row r="165" spans="1:39" ht="38.25" hidden="1" customHeight="1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</row>
    <row r="166" spans="1:39" ht="38.25" hidden="1" customHeight="1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</row>
    <row r="167" spans="1:39" ht="38.25" hidden="1" customHeight="1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</row>
    <row r="168" spans="1:39" ht="38.25" hidden="1" customHeight="1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</row>
    <row r="169" spans="1:39" ht="38.25" hidden="1" customHeight="1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</row>
    <row r="170" spans="1:39" ht="38.25" hidden="1" customHeight="1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</row>
    <row r="171" spans="1:39" ht="38.25" hidden="1" customHeight="1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</row>
    <row r="172" spans="1:39" ht="38.25" hidden="1" customHeight="1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</row>
    <row r="173" spans="1:39" ht="38.25" hidden="1" customHeight="1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</row>
    <row r="174" spans="1:39" ht="38.25" hidden="1" customHeight="1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</row>
    <row r="175" spans="1:39" ht="38.25" hidden="1" customHeight="1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</row>
    <row r="176" spans="1:39" ht="38.25" hidden="1" customHeight="1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</row>
    <row r="177" spans="1:39" ht="38.25" hidden="1" customHeight="1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</row>
    <row r="178" spans="1:39" ht="38.25" hidden="1" customHeight="1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</row>
    <row r="179" spans="1:39" ht="38.25" hidden="1" customHeight="1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</row>
    <row r="180" spans="1:39" ht="38.25" hidden="1" customHeight="1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</row>
    <row r="181" spans="1:39" ht="38.25" hidden="1" customHeight="1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</row>
    <row r="182" spans="1:39" ht="38.25" hidden="1" customHeight="1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</row>
    <row r="183" spans="1:39" ht="38.25" hidden="1" customHeight="1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</row>
    <row r="184" spans="1:39" ht="38.25" hidden="1" customHeight="1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</row>
    <row r="185" spans="1:39" ht="38.25" hidden="1" customHeight="1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</row>
    <row r="186" spans="1:39" ht="38.25" hidden="1" customHeight="1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</row>
    <row r="187" spans="1:39" ht="38.25" hidden="1" customHeight="1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</row>
    <row r="188" spans="1:39" ht="38.25" hidden="1" customHeight="1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</row>
    <row r="189" spans="1:39" ht="38.25" hidden="1" customHeight="1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</row>
    <row r="190" spans="1:39" ht="38.25" hidden="1" customHeight="1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</row>
    <row r="191" spans="1:39" ht="38.25" hidden="1" customHeight="1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</row>
    <row r="192" spans="1:39" ht="38.25" hidden="1" customHeight="1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</row>
    <row r="193" spans="1:39" ht="38.25" hidden="1" customHeight="1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</row>
    <row r="194" spans="1:39" ht="38.25" hidden="1" customHeight="1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</row>
    <row r="195" spans="1:39" ht="38.25" hidden="1" customHeight="1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</row>
    <row r="196" spans="1:39" ht="38.25" hidden="1" customHeight="1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</row>
    <row r="197" spans="1:39" ht="38.25" hidden="1" customHeight="1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</row>
    <row r="198" spans="1:39" ht="38.25" hidden="1" customHeight="1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</row>
    <row r="199" spans="1:39" ht="38.25" hidden="1" customHeight="1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</row>
    <row r="200" spans="1:39" ht="38.25" hidden="1" customHeight="1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</row>
    <row r="201" spans="1:39" ht="38.25" hidden="1" customHeight="1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</row>
    <row r="202" spans="1:39" ht="38.25" hidden="1" customHeight="1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</row>
    <row r="203" spans="1:39" ht="38.25" hidden="1" customHeight="1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</row>
    <row r="204" spans="1:39" ht="38.25" hidden="1" customHeight="1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</row>
    <row r="205" spans="1:39" ht="38.25" hidden="1" customHeight="1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</row>
    <row r="206" spans="1:39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</row>
    <row r="207" spans="1:39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</row>
    <row r="208" spans="1:39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</row>
    <row r="209" spans="1:39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</row>
    <row r="210" spans="1:39" ht="12.75" customHeight="1" x14ac:dyDescent="0.2"/>
    <row r="211" spans="1:39" ht="12.75" customHeight="1" x14ac:dyDescent="0.2"/>
    <row r="212" spans="1:39" ht="12.75" customHeight="1" x14ac:dyDescent="0.2"/>
  </sheetData>
  <sheetProtection algorithmName="SHA-512" hashValue="i6/+ME66/LqWD9OJbdZHewJonvoXIPOmFx698w/leIlWlXL+stUdbPBIf3+GZQBfxz8elRgxAJS4te/OSVCX1A==" saltValue="lb2yHEYGfRuT0AM+uCCHtg==" spinCount="100000" sheet="1" formatColumns="0" formatRows="0"/>
  <mergeCells count="23">
    <mergeCell ref="AB8:AB9"/>
    <mergeCell ref="W8:W9"/>
    <mergeCell ref="Q8:R8"/>
    <mergeCell ref="S8:S9"/>
    <mergeCell ref="T8:T9"/>
    <mergeCell ref="U8:U9"/>
    <mergeCell ref="V8:V9"/>
    <mergeCell ref="G8:G9"/>
    <mergeCell ref="C1:AH2"/>
    <mergeCell ref="B8:B9"/>
    <mergeCell ref="C8:C9"/>
    <mergeCell ref="D8:D9"/>
    <mergeCell ref="E8:E9"/>
    <mergeCell ref="F8:F9"/>
    <mergeCell ref="H8:H9"/>
    <mergeCell ref="I8:L8"/>
    <mergeCell ref="M8:M9"/>
    <mergeCell ref="N8:N9"/>
    <mergeCell ref="O8:P8"/>
    <mergeCell ref="X8:Y8"/>
    <mergeCell ref="Z8:Z9"/>
    <mergeCell ref="AA8:AA9"/>
    <mergeCell ref="AC8:AH8"/>
  </mergeCells>
  <phoneticPr fontId="24" type="noConversion"/>
  <conditionalFormatting sqref="B10:F26">
    <cfRule type="cellIs" dxfId="15" priority="1" operator="equal">
      <formula>0</formula>
    </cfRule>
  </conditionalFormatting>
  <conditionalFormatting sqref="G10:H10 H11 G11:G26 H12:AF26">
    <cfRule type="cellIs" dxfId="14" priority="56" operator="equal">
      <formula>0</formula>
    </cfRule>
  </conditionalFormatting>
  <conditionalFormatting sqref="I10:L10">
    <cfRule type="iconSet" priority="6">
      <iconSet>
        <cfvo type="percent" val="0"/>
        <cfvo type="num" val="$AA$12"/>
        <cfvo type="num" val="$AA$10"/>
      </iconSet>
    </cfRule>
  </conditionalFormatting>
  <conditionalFormatting sqref="I11:L11">
    <cfRule type="iconSet" priority="4">
      <iconSet>
        <cfvo type="percent" val="0"/>
        <cfvo type="num" val="$AA$12"/>
        <cfvo type="num" val="$AA$10"/>
      </iconSet>
    </cfRule>
  </conditionalFormatting>
  <conditionalFormatting sqref="I10:AF11">
    <cfRule type="cellIs" dxfId="13" priority="3" operator="equal">
      <formula>0</formula>
    </cfRule>
  </conditionalFormatting>
  <conditionalFormatting sqref="O10:O25 R10:R25 T10:T25 AC10:AC25 AE10:AE25 M10:M25 I12:I26 Y10:Y25 K12:K25 W10:W25 M10:N10 N10:N11">
    <cfRule type="iconSet" priority="23">
      <iconSet>
        <cfvo type="percent" val="0"/>
        <cfvo type="num" val="$AL$7"/>
        <cfvo type="num" val="$AL$8"/>
      </iconSet>
    </cfRule>
  </conditionalFormatting>
  <conditionalFormatting sqref="O10:O26">
    <cfRule type="iconSet" priority="24">
      <iconSet>
        <cfvo type="percent" val="0"/>
        <cfvo type="num" val="$AK$9"/>
        <cfvo type="num" val="$AK$7"/>
      </iconSet>
    </cfRule>
  </conditionalFormatting>
  <conditionalFormatting sqref="Q10:Q25">
    <cfRule type="iconSet" priority="26">
      <iconSet>
        <cfvo type="percent" val="0"/>
        <cfvo type="num" val="$AK$9"/>
        <cfvo type="num" val="$AK$7"/>
      </iconSet>
    </cfRule>
    <cfRule type="iconSet" priority="25">
      <iconSet>
        <cfvo type="percent" val="0"/>
        <cfvo type="num" val="$AL$7"/>
        <cfvo type="num" val="$AL$8"/>
      </iconSet>
    </cfRule>
  </conditionalFormatting>
  <conditionalFormatting sqref="R10:R25">
    <cfRule type="iconSet" priority="27">
      <iconSet>
        <cfvo type="percent" val="0"/>
        <cfvo type="num" val="$AL$7"/>
        <cfvo type="num" val="$AL$8"/>
      </iconSet>
    </cfRule>
    <cfRule type="iconSet" priority="28">
      <iconSet>
        <cfvo type="percent" val="0"/>
        <cfvo type="num" val="$AK$9"/>
        <cfvo type="num" val="$AK$7"/>
      </iconSet>
    </cfRule>
  </conditionalFormatting>
  <conditionalFormatting sqref="S10:S25">
    <cfRule type="iconSet" priority="29">
      <iconSet>
        <cfvo type="percent" val="0"/>
        <cfvo type="num" val="$AL$7"/>
        <cfvo type="num" val="$AL$8"/>
      </iconSet>
    </cfRule>
    <cfRule type="iconSet" priority="30">
      <iconSet>
        <cfvo type="percent" val="0"/>
        <cfvo type="num" val="$AK$9"/>
        <cfvo type="num" val="$AK$7"/>
      </iconSet>
    </cfRule>
  </conditionalFormatting>
  <conditionalFormatting sqref="T10:T25">
    <cfRule type="iconSet" priority="31">
      <iconSet>
        <cfvo type="percent" val="0"/>
        <cfvo type="num" val="$AL$7"/>
        <cfvo type="num" val="$AL$8"/>
      </iconSet>
    </cfRule>
    <cfRule type="iconSet" priority="32">
      <iconSet>
        <cfvo type="percent" val="0"/>
        <cfvo type="num" val="$AK$9"/>
        <cfvo type="num" val="$AK$7"/>
      </iconSet>
    </cfRule>
  </conditionalFormatting>
  <conditionalFormatting sqref="T10:T26">
    <cfRule type="iconSet" priority="22">
      <iconSet>
        <cfvo type="percent" val="0"/>
        <cfvo type="num" val="$AK$8"/>
        <cfvo type="num" val="$AL$9"/>
      </iconSet>
    </cfRule>
  </conditionalFormatting>
  <conditionalFormatting sqref="U10:V26">
    <cfRule type="iconSet" priority="21">
      <iconSet>
        <cfvo type="percent" val="0"/>
        <cfvo type="num" val="$AK$9"/>
        <cfvo type="num" val="$AK$7"/>
      </iconSet>
    </cfRule>
  </conditionalFormatting>
  <conditionalFormatting sqref="W10:W25">
    <cfRule type="iconSet" priority="33">
      <iconSet>
        <cfvo type="percent" val="0"/>
        <cfvo type="num" val="$AK$8"/>
        <cfvo type="num" val="$AL$9"/>
      </iconSet>
    </cfRule>
    <cfRule type="iconSet" priority="35">
      <iconSet>
        <cfvo type="percent" val="0"/>
        <cfvo type="num" val="$AK$9"/>
        <cfvo type="num" val="$AK$7"/>
      </iconSet>
    </cfRule>
    <cfRule type="iconSet" priority="34">
      <iconSet>
        <cfvo type="percent" val="0"/>
        <cfvo type="num" val="$AL$7"/>
        <cfvo type="num" val="$AL$8"/>
      </iconSet>
    </cfRule>
  </conditionalFormatting>
  <conditionalFormatting sqref="W26">
    <cfRule type="iconSet" priority="14">
      <iconSet>
        <cfvo type="percent" val="0"/>
        <cfvo type="num" val="$AK$9"/>
        <cfvo type="num" val="$AK$7"/>
      </iconSet>
    </cfRule>
    <cfRule type="iconSet" priority="11">
      <iconSet>
        <cfvo type="percent" val="0"/>
        <cfvo type="num" val="$AL$7"/>
        <cfvo type="num" val="$AL$8"/>
      </iconSet>
    </cfRule>
    <cfRule type="iconSet" priority="12">
      <iconSet>
        <cfvo type="percent" val="0"/>
        <cfvo type="num" val="$AK$8"/>
        <cfvo type="num" val="$AL$9"/>
      </iconSet>
    </cfRule>
    <cfRule type="iconSet" priority="13">
      <iconSet>
        <cfvo type="percent" val="0"/>
        <cfvo type="num" val="$AL$7"/>
        <cfvo type="num" val="$AL$8"/>
      </iconSet>
    </cfRule>
  </conditionalFormatting>
  <conditionalFormatting sqref="Y26">
    <cfRule type="iconSet" priority="10">
      <iconSet>
        <cfvo type="percent" val="0"/>
        <cfvo type="num" val="$AL$7"/>
        <cfvo type="num" val="$AL$8"/>
      </iconSet>
    </cfRule>
  </conditionalFormatting>
  <conditionalFormatting sqref="Z10:Z25">
    <cfRule type="iconSet" priority="36">
      <iconSet>
        <cfvo type="percent" val="0"/>
        <cfvo type="num" val="$AL$7"/>
        <cfvo type="num" val="$AL$8"/>
      </iconSet>
    </cfRule>
    <cfRule type="iconSet" priority="37">
      <iconSet>
        <cfvo type="percent" val="0"/>
        <cfvo type="num" val="$AK$8"/>
        <cfvo type="num" val="$AL$9"/>
      </iconSet>
    </cfRule>
    <cfRule type="iconSet" priority="38">
      <iconSet>
        <cfvo type="percent" val="0"/>
        <cfvo type="num" val="$AK$9"/>
        <cfvo type="num" val="$AK$7"/>
      </iconSet>
    </cfRule>
  </conditionalFormatting>
  <conditionalFormatting sqref="Z10:Z26">
    <cfRule type="iconSet" priority="16">
      <iconSet>
        <cfvo type="percent" val="0"/>
        <cfvo type="num" val="$AK$9"/>
        <cfvo type="num" val="$AK$7"/>
      </iconSet>
    </cfRule>
  </conditionalFormatting>
  <conditionalFormatting sqref="AA10:AB25">
    <cfRule type="iconSet" priority="39">
      <iconSet>
        <cfvo type="percent" val="0"/>
        <cfvo type="num" val="$AK$9"/>
        <cfvo type="num" val="$AK$7"/>
      </iconSet>
    </cfRule>
    <cfRule type="iconSet" priority="40">
      <iconSet>
        <cfvo type="percent" val="0"/>
        <cfvo type="num" val="$AL$7"/>
        <cfvo type="num" val="$AL$8"/>
      </iconSet>
    </cfRule>
    <cfRule type="iconSet" priority="41">
      <iconSet>
        <cfvo type="percent" val="0"/>
        <cfvo type="num" val="$AK$8"/>
        <cfvo type="num" val="$AL$9"/>
      </iconSet>
    </cfRule>
  </conditionalFormatting>
  <conditionalFormatting sqref="AA10:AB26">
    <cfRule type="iconSet" priority="17">
      <iconSet>
        <cfvo type="percent" val="0"/>
        <cfvo type="num" val="$AK$9"/>
        <cfvo type="num" val="$AK$7"/>
      </iconSet>
    </cfRule>
  </conditionalFormatting>
  <conditionalFormatting sqref="AA26:AF26">
    <cfRule type="iconSet" priority="9">
      <iconSet>
        <cfvo type="percent" val="0"/>
        <cfvo type="num" val="$AK$9"/>
        <cfvo type="num" val="$AK$7"/>
      </iconSet>
    </cfRule>
  </conditionalFormatting>
  <conditionalFormatting sqref="AC10:AF25">
    <cfRule type="iconSet" priority="42">
      <iconSet>
        <cfvo type="percent" val="0"/>
        <cfvo type="num" val="$AK$9"/>
        <cfvo type="num" val="$AK$7"/>
      </iconSet>
    </cfRule>
    <cfRule type="iconSet" priority="43">
      <iconSet>
        <cfvo type="percent" val="0"/>
        <cfvo type="num" val="$AL$7"/>
        <cfvo type="num" val="$AL$8"/>
      </iconSet>
    </cfRule>
    <cfRule type="iconSet" priority="44">
      <iconSet>
        <cfvo type="percent" val="0"/>
        <cfvo type="num" val="$AK$8"/>
        <cfvo type="num" val="$AL$9"/>
      </iconSet>
    </cfRule>
  </conditionalFormatting>
  <conditionalFormatting sqref="AC10:AF26">
    <cfRule type="iconSet" priority="18">
      <iconSet>
        <cfvo type="percent" val="0"/>
        <cfvo type="num" val="$AK$9"/>
        <cfvo type="num" val="$AK$7"/>
      </iconSet>
    </cfRule>
  </conditionalFormatting>
  <conditionalFormatting sqref="AE10:AE26">
    <cfRule type="iconSet" priority="20">
      <iconSet>
        <cfvo type="percent" val="0"/>
        <cfvo type="num" val="$AK$9"/>
        <cfvo type="num" val="$AK$7"/>
      </iconSet>
    </cfRule>
  </conditionalFormatting>
  <conditionalFormatting sqref="AF10:AF26">
    <cfRule type="iconSet" priority="19">
      <iconSet>
        <cfvo type="percent" val="0"/>
        <cfvo type="num" val="$AK$9"/>
        <cfvo type="num" val="$AK$7"/>
      </iconSet>
    </cfRule>
  </conditionalFormatting>
  <conditionalFormatting sqref="AG10:AG22 AG24:AG26">
    <cfRule type="iconSet" priority="60">
      <iconSet>
        <cfvo type="percent" val="0"/>
        <cfvo type="num" val="$AK$8"/>
        <cfvo type="num" val="$AL$9"/>
      </iconSet>
    </cfRule>
    <cfRule type="iconSet" priority="58">
      <iconSet>
        <cfvo type="percent" val="0"/>
        <cfvo type="num" val="$AK$9"/>
        <cfvo type="num" val="$AK$7"/>
      </iconSet>
    </cfRule>
    <cfRule type="iconSet" priority="59">
      <iconSet>
        <cfvo type="percent" val="0"/>
        <cfvo type="num" val="$AL$7"/>
        <cfvo type="num" val="$AL$8"/>
      </iconSet>
    </cfRule>
  </conditionalFormatting>
  <conditionalFormatting sqref="AG23">
    <cfRule type="iconSet" priority="46">
      <iconSet>
        <cfvo type="percent" val="0"/>
        <cfvo type="num" val="$AK$9"/>
        <cfvo type="num" val="$AK$7"/>
      </iconSet>
    </cfRule>
    <cfRule type="iconSet" priority="47">
      <iconSet>
        <cfvo type="percent" val="0"/>
        <cfvo type="num" val="$AL$7"/>
        <cfvo type="num" val="$AL$8"/>
      </iconSet>
    </cfRule>
    <cfRule type="iconSet" priority="49">
      <iconSet>
        <cfvo type="percent" val="0"/>
        <cfvo type="num" val="$AK$8"/>
        <cfvo type="num" val="$AL$9"/>
      </iconSet>
    </cfRule>
    <cfRule type="iconSet" priority="50">
      <iconSet>
        <cfvo type="percent" val="0"/>
        <cfvo type="num" val="$AL$7"/>
        <cfvo type="num" val="$AL$8"/>
      </iconSet>
    </cfRule>
    <cfRule type="iconSet" priority="51">
      <iconSet>
        <cfvo type="percent" val="0"/>
        <cfvo type="num" val="$AK$9"/>
        <cfvo type="num" val="$AK$7"/>
      </iconSet>
    </cfRule>
    <cfRule type="iconSet" priority="52">
      <iconSet>
        <cfvo type="percent" val="0"/>
        <cfvo type="num" val="$AK$9"/>
        <cfvo type="num" val="$AK$7"/>
      </iconSet>
    </cfRule>
    <cfRule type="iconSet" priority="53">
      <iconSet>
        <cfvo type="percent" val="0"/>
        <cfvo type="num" val="$AK$9"/>
        <cfvo type="num" val="$AK$7"/>
      </iconSet>
    </cfRule>
    <cfRule type="iconSet" priority="48">
      <iconSet>
        <cfvo type="percent" val="0"/>
        <cfvo type="num" val="$AL$7"/>
        <cfvo type="num" val="$AL$8"/>
      </iconSet>
    </cfRule>
  </conditionalFormatting>
  <conditionalFormatting sqref="AG10:AH22 AG24:AH26">
    <cfRule type="iconSet" priority="57">
      <iconSet>
        <cfvo type="percent" val="0"/>
        <cfvo type="num" val="$AK$9"/>
        <cfvo type="num" val="$AK$7"/>
      </iconSet>
    </cfRule>
  </conditionalFormatting>
  <conditionalFormatting sqref="AG10:AH26">
    <cfRule type="cellIs" dxfId="12" priority="55" operator="equal">
      <formula>0</formula>
    </cfRule>
  </conditionalFormatting>
  <conditionalFormatting sqref="AG23:AH23">
    <cfRule type="iconSet" priority="54">
      <iconSet>
        <cfvo type="percent" val="0"/>
        <cfvo type="num" val="$AK$9"/>
        <cfvo type="num" val="$AK$7"/>
      </iconSet>
    </cfRule>
  </conditionalFormatting>
  <dataValidations count="4">
    <dataValidation operator="lessThan" allowBlank="1" showInputMessage="1" showErrorMessage="1" sqref="U10:U26 P10:S26" xr:uid="{00000000-0002-0000-0200-000000000000}"/>
    <dataValidation type="date" operator="lessThan" allowBlank="1" showInputMessage="1" showErrorMessage="1" sqref="O10:O26" xr:uid="{00000000-0002-0000-0200-000001000000}">
      <formula1>$AK$8</formula1>
    </dataValidation>
    <dataValidation errorStyle="warning" allowBlank="1" showInputMessage="1" showErrorMessage="1" error="La placa debe coincidir con los vehiculos registrados en el informe" sqref="E10:E26" xr:uid="{00000000-0002-0000-0200-000002000000}"/>
    <dataValidation type="date" allowBlank="1" showInputMessage="1" showErrorMessage="1" sqref="F10:F26" xr:uid="{00000000-0002-0000-0200-000003000000}">
      <formula1>14611</formula1>
      <formula2>36526</formula2>
    </dataValidation>
  </dataValidations>
  <hyperlinks>
    <hyperlink ref="E8:E9" location="Placa" display="Placa del vehiculo que conduce" xr:uid="{00000000-0004-0000-0200-000000000000}"/>
  </hyperlinks>
  <printOptions horizontalCentered="1" verticalCentered="1"/>
  <pageMargins left="0.25" right="0.25" top="0.75" bottom="0.75" header="0.3" footer="0.3"/>
  <pageSetup scale="60" orientation="landscape" r:id="rId1"/>
  <headerFooter alignWithMargins="0">
    <oddHeader>&amp;CCOPIA NO CONTROLADA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J17"/>
  <sheetViews>
    <sheetView showGridLines="0" workbookViewId="0">
      <selection activeCell="F33" sqref="F33"/>
    </sheetView>
  </sheetViews>
  <sheetFormatPr baseColWidth="10" defaultRowHeight="12.75" x14ac:dyDescent="0.2"/>
  <cols>
    <col min="1" max="1" width="3.85546875" customWidth="1"/>
    <col min="2" max="2" width="19.28515625" customWidth="1"/>
    <col min="3" max="3" width="18" customWidth="1"/>
    <col min="4" max="4" width="12.42578125" customWidth="1"/>
    <col min="5" max="5" width="15" bestFit="1" customWidth="1"/>
    <col min="6" max="6" width="20.85546875" bestFit="1" customWidth="1"/>
    <col min="7" max="7" width="24.28515625" bestFit="1" customWidth="1"/>
    <col min="8" max="8" width="23.28515625" bestFit="1" customWidth="1"/>
    <col min="9" max="9" width="12.5703125" customWidth="1"/>
    <col min="10" max="10" width="12.140625" customWidth="1"/>
  </cols>
  <sheetData>
    <row r="3" spans="1:10" ht="15.75" customHeight="1" x14ac:dyDescent="0.2">
      <c r="B3" s="136" t="s">
        <v>77</v>
      </c>
      <c r="C3" s="136"/>
      <c r="D3" s="136"/>
      <c r="E3" s="136"/>
      <c r="F3" s="136"/>
      <c r="G3" s="136"/>
      <c r="H3" s="136"/>
      <c r="I3" s="136"/>
      <c r="J3" s="136"/>
    </row>
    <row r="4" spans="1:10" ht="45" x14ac:dyDescent="0.2">
      <c r="A4" s="105"/>
      <c r="B4" s="57" t="s">
        <v>78</v>
      </c>
      <c r="C4" s="57" t="s">
        <v>79</v>
      </c>
      <c r="D4" s="57" t="s">
        <v>80</v>
      </c>
      <c r="E4" s="57" t="s">
        <v>81</v>
      </c>
      <c r="F4" s="57" t="s">
        <v>82</v>
      </c>
      <c r="G4" s="57" t="s">
        <v>83</v>
      </c>
      <c r="H4" s="54" t="s">
        <v>105</v>
      </c>
      <c r="I4" s="54" t="s">
        <v>103</v>
      </c>
      <c r="J4" s="54" t="s">
        <v>104</v>
      </c>
    </row>
    <row r="5" spans="1:10" ht="15" x14ac:dyDescent="0.25">
      <c r="B5" s="67"/>
      <c r="C5" s="87"/>
      <c r="D5" s="68"/>
      <c r="E5" s="84"/>
      <c r="F5" s="66"/>
      <c r="G5" s="65"/>
      <c r="H5" s="88"/>
      <c r="I5" s="91"/>
      <c r="J5" s="91"/>
    </row>
    <row r="6" spans="1:10" ht="15" x14ac:dyDescent="0.25">
      <c r="B6" s="67"/>
      <c r="C6" s="66"/>
      <c r="D6" s="68"/>
      <c r="E6" s="90"/>
      <c r="F6" s="89"/>
      <c r="G6" s="73"/>
      <c r="H6" s="65"/>
      <c r="I6" s="3"/>
      <c r="J6" s="3"/>
    </row>
    <row r="7" spans="1:10" ht="15" x14ac:dyDescent="0.25">
      <c r="B7" s="67"/>
      <c r="C7" s="75"/>
      <c r="D7" s="68"/>
      <c r="E7" s="86"/>
      <c r="F7" s="65"/>
      <c r="G7" s="85"/>
      <c r="H7" s="65"/>
      <c r="I7" s="3"/>
      <c r="J7" s="3"/>
    </row>
    <row r="8" spans="1:10" ht="15" x14ac:dyDescent="0.25">
      <c r="B8" s="63"/>
      <c r="C8" s="75"/>
      <c r="D8" s="76"/>
      <c r="E8" s="74"/>
      <c r="F8" s="65"/>
      <c r="G8" s="65"/>
      <c r="H8" s="65"/>
      <c r="I8" s="3"/>
      <c r="J8" s="3"/>
    </row>
    <row r="9" spans="1:10" ht="15" x14ac:dyDescent="0.25">
      <c r="B9" s="63"/>
      <c r="C9" s="75"/>
      <c r="D9" s="76"/>
      <c r="E9" s="74"/>
      <c r="F9" s="65"/>
      <c r="G9" s="65"/>
      <c r="H9" s="65"/>
      <c r="I9" s="3"/>
      <c r="J9" s="3"/>
    </row>
    <row r="10" spans="1:10" ht="15" x14ac:dyDescent="0.25">
      <c r="B10" s="63"/>
      <c r="C10" s="66"/>
      <c r="D10" s="76"/>
      <c r="E10" s="74"/>
      <c r="F10" s="66"/>
      <c r="G10" s="65"/>
      <c r="H10" s="65"/>
      <c r="I10" s="3"/>
      <c r="J10" s="3"/>
    </row>
    <row r="11" spans="1:10" ht="15" x14ac:dyDescent="0.25">
      <c r="B11" s="64"/>
      <c r="C11" s="66"/>
      <c r="D11" s="68"/>
      <c r="E11" s="74"/>
      <c r="F11" s="66"/>
      <c r="G11" s="65"/>
      <c r="H11" s="65"/>
      <c r="I11" s="3"/>
      <c r="J11" s="3"/>
    </row>
    <row r="12" spans="1:10" ht="15" x14ac:dyDescent="0.25">
      <c r="B12" s="63"/>
      <c r="C12" s="58"/>
      <c r="D12" s="59"/>
      <c r="E12" s="61"/>
      <c r="F12" s="60"/>
      <c r="G12" s="62"/>
      <c r="H12" s="62"/>
      <c r="I12" s="3"/>
      <c r="J12" s="3"/>
    </row>
    <row r="13" spans="1:10" ht="15" x14ac:dyDescent="0.25">
      <c r="B13" s="64"/>
      <c r="C13" s="58"/>
      <c r="D13" s="59"/>
      <c r="E13" s="61"/>
      <c r="F13" s="60"/>
      <c r="G13" s="62"/>
      <c r="H13" s="62"/>
      <c r="I13" s="3"/>
      <c r="J13" s="3"/>
    </row>
    <row r="14" spans="1:10" ht="15" x14ac:dyDescent="0.25">
      <c r="B14" s="64"/>
      <c r="C14" s="58"/>
      <c r="D14" s="59"/>
      <c r="E14" s="61"/>
      <c r="F14" s="60"/>
      <c r="G14" s="62"/>
      <c r="H14" s="62"/>
      <c r="I14" s="3"/>
      <c r="J14" s="3"/>
    </row>
    <row r="15" spans="1:10" ht="15" x14ac:dyDescent="0.25">
      <c r="B15" s="64"/>
      <c r="C15" s="58"/>
      <c r="D15" s="59"/>
      <c r="E15" s="61"/>
      <c r="F15" s="60"/>
      <c r="G15" s="62"/>
      <c r="H15" s="62"/>
      <c r="I15" s="3"/>
      <c r="J15" s="3"/>
    </row>
    <row r="16" spans="1:10" ht="15" x14ac:dyDescent="0.25">
      <c r="B16" s="64"/>
      <c r="C16" s="58"/>
      <c r="D16" s="59"/>
      <c r="E16" s="61"/>
      <c r="F16" s="60"/>
      <c r="G16" s="62"/>
      <c r="H16" s="62"/>
      <c r="I16" s="3"/>
      <c r="J16" s="3"/>
    </row>
    <row r="17" spans="2:10" ht="15" x14ac:dyDescent="0.25">
      <c r="B17" s="64"/>
      <c r="C17" s="58"/>
      <c r="D17" s="59"/>
      <c r="E17" s="61"/>
      <c r="F17" s="60"/>
      <c r="G17" s="62"/>
      <c r="H17" s="62"/>
      <c r="I17" s="3"/>
      <c r="J17" s="3"/>
    </row>
  </sheetData>
  <mergeCells count="1">
    <mergeCell ref="B3:J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71C34-00E2-4D47-8E3C-39E9E9C27D2E}">
  <dimension ref="A2:P22"/>
  <sheetViews>
    <sheetView showGridLines="0" workbookViewId="0"/>
  </sheetViews>
  <sheetFormatPr baseColWidth="10" defaultRowHeight="12.75" x14ac:dyDescent="0.2"/>
  <cols>
    <col min="2" max="2" width="21.5703125" customWidth="1"/>
    <col min="4" max="4" width="14.42578125" customWidth="1"/>
    <col min="5" max="5" width="17.5703125" customWidth="1"/>
    <col min="7" max="7" width="17.28515625" customWidth="1"/>
    <col min="8" max="8" width="36" customWidth="1"/>
    <col min="9" max="9" width="22.28515625" customWidth="1"/>
    <col min="10" max="10" width="17.7109375" customWidth="1"/>
    <col min="14" max="14" width="21.85546875" customWidth="1"/>
    <col min="15" max="15" width="28" customWidth="1"/>
  </cols>
  <sheetData>
    <row r="2" spans="1:16" ht="15.75" x14ac:dyDescent="0.25">
      <c r="B2" s="137" t="s">
        <v>399</v>
      </c>
      <c r="C2" s="137"/>
      <c r="D2" s="137"/>
      <c r="E2" s="137"/>
      <c r="F2" s="137"/>
      <c r="G2" s="137"/>
      <c r="H2" s="137"/>
      <c r="I2" s="106">
        <f>+' INFORME SST'!G3</f>
        <v>0</v>
      </c>
    </row>
    <row r="4" spans="1:16" ht="36" x14ac:dyDescent="0.2">
      <c r="A4" s="3"/>
      <c r="B4" s="104" t="s">
        <v>174</v>
      </c>
      <c r="C4" s="104" t="s">
        <v>159</v>
      </c>
      <c r="D4" s="104" t="s">
        <v>402</v>
      </c>
      <c r="E4" s="104" t="s">
        <v>160</v>
      </c>
      <c r="F4" s="104" t="s">
        <v>161</v>
      </c>
      <c r="G4" s="104" t="s">
        <v>162</v>
      </c>
      <c r="H4" s="104" t="s">
        <v>163</v>
      </c>
      <c r="I4" s="104" t="s">
        <v>164</v>
      </c>
      <c r="J4" s="104" t="s">
        <v>165</v>
      </c>
      <c r="K4" s="104" t="s">
        <v>166</v>
      </c>
      <c r="L4" s="104" t="s">
        <v>167</v>
      </c>
      <c r="M4" s="104" t="s">
        <v>168</v>
      </c>
      <c r="N4" s="104" t="s">
        <v>393</v>
      </c>
      <c r="O4" s="104" t="s">
        <v>169</v>
      </c>
      <c r="P4" s="104" t="s">
        <v>170</v>
      </c>
    </row>
    <row r="5" spans="1:16" ht="22.5" customHeight="1" x14ac:dyDescent="0.2">
      <c r="A5" s="3">
        <v>1</v>
      </c>
      <c r="B5" s="38"/>
      <c r="C5" s="38"/>
      <c r="D5" s="38"/>
      <c r="E5" s="38"/>
      <c r="F5" s="38"/>
      <c r="G5" s="38"/>
      <c r="H5" s="110"/>
      <c r="I5" s="110"/>
      <c r="J5" s="110"/>
      <c r="K5" s="38"/>
      <c r="L5" s="110"/>
      <c r="M5" s="110"/>
      <c r="N5" s="38"/>
      <c r="O5" s="38"/>
      <c r="P5" s="38"/>
    </row>
    <row r="6" spans="1:16" ht="22.5" customHeight="1" x14ac:dyDescent="0.2">
      <c r="A6" s="3">
        <v>2</v>
      </c>
      <c r="B6" s="38"/>
      <c r="C6" s="38"/>
      <c r="D6" s="38"/>
      <c r="E6" s="38"/>
      <c r="F6" s="38"/>
      <c r="G6" s="38"/>
      <c r="H6" s="110"/>
      <c r="I6" s="110"/>
      <c r="J6" s="110"/>
      <c r="K6" s="38"/>
      <c r="L6" s="110"/>
      <c r="M6" s="110"/>
      <c r="N6" s="38"/>
      <c r="O6" s="38"/>
      <c r="P6" s="38"/>
    </row>
    <row r="7" spans="1:16" ht="22.5" customHeight="1" x14ac:dyDescent="0.2">
      <c r="A7" s="3">
        <v>3</v>
      </c>
      <c r="B7" s="38"/>
      <c r="C7" s="38"/>
      <c r="D7" s="38"/>
      <c r="E7" s="38"/>
      <c r="F7" s="38"/>
      <c r="G7" s="38"/>
      <c r="H7" s="110"/>
      <c r="I7" s="110"/>
      <c r="J7" s="110"/>
      <c r="K7" s="38"/>
      <c r="L7" s="110"/>
      <c r="M7" s="110"/>
      <c r="N7" s="38"/>
      <c r="O7" s="38"/>
      <c r="P7" s="38"/>
    </row>
    <row r="8" spans="1:16" ht="22.5" customHeight="1" x14ac:dyDescent="0.2">
      <c r="A8" s="3">
        <v>4</v>
      </c>
      <c r="B8" s="38"/>
      <c r="C8" s="38"/>
      <c r="D8" s="38"/>
      <c r="E8" s="38"/>
      <c r="F8" s="38"/>
      <c r="G8" s="38"/>
      <c r="H8" s="110"/>
      <c r="I8" s="110"/>
      <c r="J8" s="110"/>
      <c r="K8" s="38"/>
      <c r="L8" s="110"/>
      <c r="M8" s="110"/>
      <c r="N8" s="38"/>
      <c r="O8" s="38"/>
      <c r="P8" s="38"/>
    </row>
    <row r="9" spans="1:16" ht="22.5" customHeight="1" x14ac:dyDescent="0.2">
      <c r="A9" s="3">
        <v>5</v>
      </c>
      <c r="B9" s="38"/>
      <c r="C9" s="38"/>
      <c r="D9" s="38"/>
      <c r="E9" s="38"/>
      <c r="F9" s="38"/>
      <c r="G9" s="38"/>
      <c r="H9" s="110"/>
      <c r="I9" s="110"/>
      <c r="J9" s="110"/>
      <c r="K9" s="38"/>
      <c r="L9" s="110"/>
      <c r="M9" s="110"/>
      <c r="N9" s="38"/>
      <c r="O9" s="38"/>
      <c r="P9" s="38"/>
    </row>
    <row r="10" spans="1:16" ht="22.5" customHeight="1" x14ac:dyDescent="0.2">
      <c r="A10" s="3">
        <v>6</v>
      </c>
      <c r="B10" s="38"/>
      <c r="C10" s="38"/>
      <c r="D10" s="38"/>
      <c r="E10" s="38"/>
      <c r="F10" s="38"/>
      <c r="G10" s="38"/>
      <c r="H10" s="110"/>
      <c r="I10" s="110"/>
      <c r="J10" s="110"/>
      <c r="K10" s="38"/>
      <c r="L10" s="110"/>
      <c r="M10" s="110"/>
      <c r="N10" s="38"/>
      <c r="O10" s="38"/>
      <c r="P10" s="38"/>
    </row>
    <row r="11" spans="1:16" ht="22.5" customHeight="1" x14ac:dyDescent="0.2">
      <c r="A11" s="3">
        <v>7</v>
      </c>
      <c r="B11" s="38"/>
      <c r="C11" s="38"/>
      <c r="D11" s="38"/>
      <c r="E11" s="38"/>
      <c r="F11" s="38"/>
      <c r="G11" s="38"/>
      <c r="H11" s="110"/>
      <c r="I11" s="110"/>
      <c r="J11" s="110"/>
      <c r="K11" s="38"/>
      <c r="L11" s="110"/>
      <c r="M11" s="110"/>
      <c r="N11" s="38"/>
      <c r="O11" s="38"/>
      <c r="P11" s="38"/>
    </row>
    <row r="12" spans="1:16" ht="22.5" customHeight="1" x14ac:dyDescent="0.2">
      <c r="A12" s="3">
        <v>8</v>
      </c>
      <c r="B12" s="38"/>
      <c r="C12" s="38"/>
      <c r="D12" s="38"/>
      <c r="E12" s="38"/>
      <c r="F12" s="38"/>
      <c r="G12" s="38"/>
      <c r="H12" s="110"/>
      <c r="I12" s="110"/>
      <c r="J12" s="110"/>
      <c r="K12" s="38"/>
      <c r="L12" s="110"/>
      <c r="M12" s="110"/>
      <c r="N12" s="38"/>
      <c r="O12" s="38"/>
      <c r="P12" s="38"/>
    </row>
    <row r="13" spans="1:16" ht="22.5" customHeight="1" x14ac:dyDescent="0.2">
      <c r="A13" s="3">
        <v>9</v>
      </c>
      <c r="B13" s="38"/>
      <c r="C13" s="38"/>
      <c r="D13" s="38"/>
      <c r="E13" s="38"/>
      <c r="F13" s="38"/>
      <c r="G13" s="38"/>
      <c r="H13" s="110"/>
      <c r="I13" s="110"/>
      <c r="J13" s="110"/>
      <c r="K13" s="38"/>
      <c r="L13" s="110"/>
      <c r="M13" s="110"/>
      <c r="N13" s="38"/>
      <c r="O13" s="38"/>
      <c r="P13" s="38"/>
    </row>
    <row r="14" spans="1:16" ht="22.5" customHeight="1" x14ac:dyDescent="0.2">
      <c r="A14" s="3">
        <v>10</v>
      </c>
      <c r="B14" s="38"/>
      <c r="C14" s="38"/>
      <c r="D14" s="38"/>
      <c r="E14" s="38"/>
      <c r="F14" s="38"/>
      <c r="G14" s="38"/>
      <c r="H14" s="110"/>
      <c r="I14" s="110"/>
      <c r="J14" s="110"/>
      <c r="K14" s="38"/>
      <c r="L14" s="110"/>
      <c r="M14" s="110"/>
      <c r="N14" s="38"/>
      <c r="O14" s="38"/>
      <c r="P14" s="38"/>
    </row>
    <row r="15" spans="1:16" ht="22.5" customHeight="1" x14ac:dyDescent="0.2">
      <c r="A15" s="3">
        <v>11</v>
      </c>
      <c r="B15" s="38"/>
      <c r="C15" s="38"/>
      <c r="D15" s="38"/>
      <c r="E15" s="38"/>
      <c r="F15" s="38"/>
      <c r="G15" s="38"/>
      <c r="H15" s="110"/>
      <c r="I15" s="110"/>
      <c r="J15" s="110"/>
      <c r="K15" s="38"/>
      <c r="L15" s="110"/>
      <c r="M15" s="110"/>
      <c r="N15" s="38"/>
      <c r="O15" s="38"/>
      <c r="P15" s="38"/>
    </row>
    <row r="16" spans="1:16" ht="22.5" customHeight="1" x14ac:dyDescent="0.2">
      <c r="A16" s="3">
        <v>12</v>
      </c>
      <c r="B16" s="38"/>
      <c r="C16" s="38"/>
      <c r="D16" s="38"/>
      <c r="E16" s="38"/>
      <c r="F16" s="38"/>
      <c r="G16" s="38"/>
      <c r="H16" s="110"/>
      <c r="I16" s="110"/>
      <c r="J16" s="110"/>
      <c r="K16" s="38"/>
      <c r="L16" s="110"/>
      <c r="M16" s="110"/>
      <c r="N16" s="38"/>
      <c r="O16" s="38"/>
      <c r="P16" s="38"/>
    </row>
    <row r="17" spans="1:16" ht="22.5" customHeight="1" x14ac:dyDescent="0.2">
      <c r="A17" s="3">
        <v>13</v>
      </c>
      <c r="B17" s="38"/>
      <c r="C17" s="38"/>
      <c r="D17" s="38"/>
      <c r="E17" s="38"/>
      <c r="F17" s="38"/>
      <c r="G17" s="38"/>
      <c r="H17" s="110"/>
      <c r="I17" s="110"/>
      <c r="J17" s="110"/>
      <c r="K17" s="38"/>
      <c r="L17" s="110"/>
      <c r="M17" s="110"/>
      <c r="N17" s="38"/>
      <c r="O17" s="38"/>
      <c r="P17" s="38"/>
    </row>
    <row r="18" spans="1:16" ht="22.5" customHeight="1" x14ac:dyDescent="0.2">
      <c r="A18" s="3">
        <v>14</v>
      </c>
      <c r="B18" s="38"/>
      <c r="C18" s="38"/>
      <c r="D18" s="38"/>
      <c r="E18" s="38"/>
      <c r="F18" s="38"/>
      <c r="G18" s="38"/>
      <c r="H18" s="110"/>
      <c r="I18" s="110"/>
      <c r="J18" s="110"/>
      <c r="K18" s="38"/>
      <c r="L18" s="110"/>
      <c r="M18" s="110"/>
      <c r="N18" s="38"/>
      <c r="O18" s="38"/>
      <c r="P18" s="38"/>
    </row>
    <row r="19" spans="1:16" ht="22.5" customHeight="1" x14ac:dyDescent="0.2">
      <c r="A19" s="3">
        <v>15</v>
      </c>
      <c r="B19" s="38"/>
      <c r="C19" s="38"/>
      <c r="D19" s="38"/>
      <c r="E19" s="38"/>
      <c r="F19" s="38"/>
      <c r="G19" s="38"/>
      <c r="H19" s="110"/>
      <c r="I19" s="110"/>
      <c r="J19" s="110"/>
      <c r="K19" s="38"/>
      <c r="L19" s="110"/>
      <c r="M19" s="110"/>
      <c r="N19" s="38"/>
      <c r="O19" s="38"/>
      <c r="P19" s="38"/>
    </row>
    <row r="20" spans="1:16" ht="22.5" customHeight="1" x14ac:dyDescent="0.2">
      <c r="A20" s="3">
        <v>16</v>
      </c>
      <c r="B20" s="38"/>
      <c r="C20" s="38"/>
      <c r="D20" s="38"/>
      <c r="E20" s="38"/>
      <c r="F20" s="38"/>
      <c r="G20" s="38"/>
      <c r="H20" s="110"/>
      <c r="I20" s="110"/>
      <c r="J20" s="110"/>
      <c r="K20" s="38"/>
      <c r="L20" s="110"/>
      <c r="M20" s="110"/>
      <c r="N20" s="38"/>
      <c r="O20" s="38"/>
      <c r="P20" s="38"/>
    </row>
    <row r="21" spans="1:16" ht="22.5" customHeight="1" x14ac:dyDescent="0.2">
      <c r="A21" s="3">
        <v>17</v>
      </c>
      <c r="B21" s="38"/>
      <c r="C21" s="38"/>
      <c r="D21" s="38"/>
      <c r="E21" s="38"/>
      <c r="F21" s="38"/>
      <c r="G21" s="38"/>
      <c r="H21" s="110"/>
      <c r="I21" s="110"/>
      <c r="J21" s="110"/>
      <c r="K21" s="38"/>
      <c r="L21" s="110"/>
      <c r="M21" s="110"/>
      <c r="N21" s="38"/>
      <c r="O21" s="38"/>
      <c r="P21" s="38"/>
    </row>
    <row r="22" spans="1:16" ht="22.5" customHeight="1" x14ac:dyDescent="0.2">
      <c r="A22" s="3">
        <v>18</v>
      </c>
      <c r="B22" s="38"/>
      <c r="C22" s="38"/>
      <c r="D22" s="38"/>
      <c r="E22" s="38"/>
      <c r="F22" s="38"/>
      <c r="G22" s="38"/>
      <c r="H22" s="110"/>
      <c r="I22" s="110"/>
      <c r="J22" s="110"/>
      <c r="K22" s="38"/>
      <c r="L22" s="110"/>
      <c r="M22" s="110"/>
      <c r="N22" s="38"/>
      <c r="O22" s="38"/>
      <c r="P22" s="38"/>
    </row>
  </sheetData>
  <sheetProtection algorithmName="SHA-512" hashValue="YnutQb6yrZVN5HviqllGVRd8khSRtR8JgkJSI4Jl0pqUAeGJCSVWiH8rGuP+QieF6PL1dtZ4tA6ClCOXs3KeJA==" saltValue="ZOU7lFDnZObcO6/rlyKeDA==" spinCount="100000" sheet="1" objects="1" scenarios="1" formatColumns="0" formatRows="0" insertRows="0" autoFilter="0"/>
  <mergeCells count="1">
    <mergeCell ref="B2:H2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C8A4BD48-77AF-40E8-974D-9DCC825FC097}">
          <x14:formula1>
            <xm:f>Hoja1!$G$3:$G$4</xm:f>
          </x14:formula1>
          <xm:sqref>B5:B22</xm:sqref>
        </x14:dataValidation>
        <x14:dataValidation type="list" allowBlank="1" showInputMessage="1" showErrorMessage="1" xr:uid="{9A35C03F-11E0-4E37-AD4B-4AFF2E7A76E2}">
          <x14:formula1>
            <xm:f>Hoja1!$I$3:$I$30</xm:f>
          </x14:formula1>
          <xm:sqref>G5:G22</xm:sqref>
        </x14:dataValidation>
        <x14:dataValidation type="list" allowBlank="1" showInputMessage="1" showErrorMessage="1" xr:uid="{D471F07B-6E31-43C0-9949-56547988D199}">
          <x14:formula1>
            <xm:f>Hoja1!$J$3:$J$60</xm:f>
          </x14:formula1>
          <xm:sqref>H5:H22</xm:sqref>
        </x14:dataValidation>
        <x14:dataValidation type="list" allowBlank="1" showInputMessage="1" showErrorMessage="1" xr:uid="{5664CD8F-2F0D-4947-B8B6-8994FE063DDE}">
          <x14:formula1>
            <xm:f>Hoja1!$K$3:$K$53</xm:f>
          </x14:formula1>
          <xm:sqref>I5:I22</xm:sqref>
        </x14:dataValidation>
        <x14:dataValidation type="list" allowBlank="1" showInputMessage="1" showErrorMessage="1" xr:uid="{6EF7284F-CF5B-41A6-858F-28A206EB9D62}">
          <x14:formula1>
            <xm:f>Hoja1!$L$3:$L$13</xm:f>
          </x14:formula1>
          <xm:sqref>J5:J22</xm:sqref>
        </x14:dataValidation>
        <x14:dataValidation type="list" allowBlank="1" showInputMessage="1" showErrorMessage="1" xr:uid="{F2444BE0-75FE-4303-9BB6-AA576C0DE8E0}">
          <x14:formula1>
            <xm:f>Hoja1!$M$3:$M$16</xm:f>
          </x14:formula1>
          <xm:sqref>K5:K22</xm:sqref>
        </x14:dataValidation>
        <x14:dataValidation type="list" allowBlank="1" showInputMessage="1" showErrorMessage="1" xr:uid="{875E93AD-4EEA-4059-92AF-247DC56907AC}">
          <x14:formula1>
            <xm:f>Hoja1!$N$3:$N$19</xm:f>
          </x14:formula1>
          <xm:sqref>L5:L22</xm:sqref>
        </x14:dataValidation>
        <x14:dataValidation type="list" allowBlank="1" showInputMessage="1" showErrorMessage="1" xr:uid="{7C4F6A6C-5F6A-47DE-BFA4-1A866C103A67}">
          <x14:formula1>
            <xm:f>Hoja1!$O$3:$O$43</xm:f>
          </x14:formula1>
          <xm:sqref>M5:M22</xm:sqref>
        </x14:dataValidation>
        <x14:dataValidation type="list" allowBlank="1" showInputMessage="1" showErrorMessage="1" xr:uid="{C2CD369E-0208-4323-AD3E-06FA44C6CD3A}">
          <x14:formula1>
            <xm:f>Hoja1!$A$3:$A$4</xm:f>
          </x14:formula1>
          <xm:sqref>F5:F22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FC68"/>
  <sheetViews>
    <sheetView showGridLines="0" topLeftCell="A3" zoomScaleNormal="100" workbookViewId="0">
      <pane ySplit="3" topLeftCell="A6" activePane="bottomLeft" state="frozen"/>
      <selection activeCell="A3" sqref="A3"/>
      <selection pane="bottomLeft" activeCell="F27" sqref="F27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9.140625" customWidth="1"/>
    <col min="7" max="7" width="4.5703125" customWidth="1"/>
    <col min="8" max="8" width="2" customWidth="1"/>
    <col min="9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+COUNTA(C8:C19)</f>
        <v>12</v>
      </c>
      <c r="D1">
        <f>+COUNTA(D8:D19)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52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4.25" customHeight="1" x14ac:dyDescent="0.2">
      <c r="C17" s="9" t="s">
        <v>406</v>
      </c>
      <c r="D17" s="9"/>
      <c r="E17" s="9" t="s">
        <v>44</v>
      </c>
    </row>
    <row r="18" spans="3:6" ht="19.5" customHeight="1" x14ac:dyDescent="0.2">
      <c r="C18" s="10" t="s">
        <v>36</v>
      </c>
      <c r="D18" s="93"/>
      <c r="E18" s="28" t="s">
        <v>45</v>
      </c>
    </row>
    <row r="19" spans="3:6" ht="30.75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400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6"/>
      <c r="C47" s="37"/>
      <c r="D47" s="38"/>
      <c r="E47" s="38"/>
    </row>
    <row r="48" spans="2:6" x14ac:dyDescent="0.2">
      <c r="B48" s="36"/>
      <c r="C48" s="37"/>
      <c r="D48" s="38"/>
      <c r="E48" s="38"/>
    </row>
    <row r="49" spans="2:5" x14ac:dyDescent="0.2">
      <c r="B49" s="36"/>
      <c r="C49" s="37"/>
      <c r="D49" s="38"/>
      <c r="E49" s="38"/>
    </row>
    <row r="50" spans="2:5" x14ac:dyDescent="0.2">
      <c r="B50" s="39"/>
      <c r="C50" s="37"/>
      <c r="D50" s="38"/>
      <c r="E50" s="38"/>
    </row>
    <row r="53" spans="2:5" ht="25.5" x14ac:dyDescent="0.2">
      <c r="B53" s="15" t="s">
        <v>18</v>
      </c>
      <c r="C53" s="16" t="s">
        <v>33</v>
      </c>
      <c r="D53" s="15" t="s">
        <v>28</v>
      </c>
    </row>
    <row r="54" spans="2:5" x14ac:dyDescent="0.2">
      <c r="B54" s="36"/>
      <c r="C54" s="37"/>
      <c r="D54" s="38"/>
    </row>
    <row r="55" spans="2:5" x14ac:dyDescent="0.2">
      <c r="B55" s="36"/>
      <c r="C55" s="37"/>
      <c r="D55" s="38"/>
    </row>
    <row r="56" spans="2:5" x14ac:dyDescent="0.2">
      <c r="B56" s="36"/>
      <c r="C56" s="37"/>
      <c r="D56" s="38"/>
    </row>
    <row r="57" spans="2:5" x14ac:dyDescent="0.2">
      <c r="B57" s="36"/>
      <c r="C57" s="37"/>
      <c r="D57" s="38"/>
    </row>
    <row r="58" spans="2:5" x14ac:dyDescent="0.2">
      <c r="B58" s="36"/>
      <c r="C58" s="37"/>
      <c r="D58" s="38"/>
    </row>
    <row r="59" spans="2:5" x14ac:dyDescent="0.2">
      <c r="B59" s="36"/>
      <c r="C59" s="37"/>
      <c r="D59" s="38"/>
    </row>
    <row r="60" spans="2:5" x14ac:dyDescent="0.2">
      <c r="B60" s="36"/>
      <c r="C60" s="37"/>
      <c r="D60" s="38"/>
    </row>
    <row r="61" spans="2:5" x14ac:dyDescent="0.2">
      <c r="B61" s="36"/>
      <c r="C61" s="37"/>
      <c r="D61" s="38"/>
    </row>
    <row r="62" spans="2:5" x14ac:dyDescent="0.2">
      <c r="B62" s="36"/>
      <c r="C62" s="37"/>
      <c r="D62" s="38"/>
    </row>
    <row r="63" spans="2:5" x14ac:dyDescent="0.2">
      <c r="B63" s="39"/>
      <c r="C63" s="37"/>
      <c r="D63" s="38"/>
    </row>
    <row r="66" ht="38.25" customHeight="1" x14ac:dyDescent="0.2"/>
    <row r="67" ht="14.25" customHeight="1" x14ac:dyDescent="0.2"/>
    <row r="68" ht="14.25" customHeight="1" x14ac:dyDescent="0.2"/>
  </sheetData>
  <sheetProtection algorithmName="SHA-512" hashValue="z9+MNdRRGtlW8Vt6QkAmxjgPnZ6BIVJJFbltek91HoCb5pAwgxu9dVXqnGYe7AOO0dV3DpkFkvaGCI9a5wXqpA==" saltValue="eCUBkKREecDLnlH+dtt8sQ==" spinCount="100000" sheet="1" objects="1" scenarios="1"/>
  <mergeCells count="3">
    <mergeCell ref="B38:E38"/>
    <mergeCell ref="B5:F5"/>
    <mergeCell ref="C25:F25"/>
  </mergeCells>
  <conditionalFormatting sqref="F26 C28:F36">
    <cfRule type="expression" dxfId="11" priority="1">
      <formula>+IF($D$26="No",1,0)</formula>
    </cfRule>
  </conditionalFormatting>
  <dataValidations xWindow="653" yWindow="385" count="5">
    <dataValidation allowBlank="1" showInputMessage="1" showErrorMessage="1" promptTitle="Tener en cuenta:" prompt="Aplica sólo para el consumo de combustible en función de la ejeucción del contrato." sqref="C26:C36 C24" xr:uid="{00000000-0002-0000-0400-000001000000}"/>
    <dataValidation allowBlank="1" showInputMessage="1" showErrorMessage="1" promptTitle="Sistema Globalmente Armonizado " prompt="Corresponde a la ficha de datos de seguridad de productos químicos elaborada bajo el Sistema Globalmente Armonizado." sqref="D28" xr:uid="{4FE7F151-C4C2-4E0D-AD5E-5B4878FB2A1B}"/>
    <dataValidation allowBlank="1" showInputMessage="1" showErrorMessage="1" promptTitle="Tocicidad" prompt="Corresponde a la categoria de tocicidad de acuerdo al Sistema Globalmente Armonizado." sqref="E28" xr:uid="{43E4FFB1-1EEC-4E42-9C62-335CED37668D}"/>
    <dataValidation allowBlank="1" showInputMessage="1" showErrorMessage="1" promptTitle="IARC" prompt="Corresponde a la clasificación de sustancias segun el riesgo que resulten carcinógenas" sqref="F28" xr:uid="{9779AC1E-52C9-4A6A-A8EF-31CA927DB5E0}"/>
    <dataValidation type="decimal" allowBlank="1" showInputMessage="1" showErrorMessage="1" promptTitle="Tener en Cuenta:" prompt="No dejar casillas vacias coloque cero &quot;0&quot;, en caso de no aplicar." sqref="D8:D24" xr:uid="{8F9B7CB8-4E1A-4298-A748-7B219AF24B08}">
      <formula1>0</formula1>
      <formula2>10000000</formula2>
    </dataValidation>
  </dataValidations>
  <hyperlinks>
    <hyperlink ref="F26" r:id="rId1" xr:uid="{1BE0D1D3-5AAC-4C08-851F-0271EC5187C6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xWindow="653" yWindow="385" count="4">
        <x14:dataValidation type="list" allowBlank="1" showInputMessage="1" showErrorMessage="1" xr:uid="{698C1160-D24F-479A-81FD-AEE418378A44}">
          <x14:formula1>
            <xm:f>Hoja1!$B$3:$B$5</xm:f>
          </x14:formula1>
          <xm:sqref>D26</xm:sqref>
        </x14:dataValidation>
        <x14:dataValidation type="list" allowBlank="1" showInputMessage="1" showErrorMessage="1" xr:uid="{0F4637AF-EFC5-457D-ABFE-E26631704016}">
          <x14:formula1>
            <xm:f>Hoja1!$C$3:$C$6</xm:f>
          </x14:formula1>
          <xm:sqref>E29:E36</xm:sqref>
        </x14:dataValidation>
        <x14:dataValidation type="list" allowBlank="1" showInputMessage="1" showErrorMessage="1" xr:uid="{4D96E6D8-FB49-42FE-A241-6A2C67C33643}">
          <x14:formula1>
            <xm:f>Hoja1!$D$3:$D$6</xm:f>
          </x14:formula1>
          <xm:sqref>F29:F36</xm:sqref>
        </x14:dataValidation>
        <x14:dataValidation type="list" allowBlank="1" showInputMessage="1" showErrorMessage="1" xr:uid="{B2573CA7-9E7F-43E6-9027-C60FBDE98882}">
          <x14:formula1>
            <xm:f>Hoja1!$B$3:$B$4</xm:f>
          </x14:formula1>
          <xm:sqref>D29:D36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C68"/>
  <sheetViews>
    <sheetView showGridLines="0" topLeftCell="A3" workbookViewId="0">
      <pane ySplit="3" topLeftCell="A9" activePane="bottomLeft" state="frozen"/>
      <selection activeCell="A3" sqref="A3"/>
      <selection pane="bottomLeft" activeCell="F50" sqref="F50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9.140625" customWidth="1"/>
    <col min="7" max="7" width="4.5703125" customWidth="1"/>
    <col min="8" max="8" width="2" customWidth="1"/>
    <col min="9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+COUNTA(C8:C18)</f>
        <v>11</v>
      </c>
      <c r="D1">
        <f>+COUNTA(D8:D18)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394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9.5" customHeight="1" x14ac:dyDescent="0.2">
      <c r="C17" s="9" t="s">
        <v>406</v>
      </c>
      <c r="D17" s="9"/>
      <c r="E17" s="9" t="s">
        <v>44</v>
      </c>
    </row>
    <row r="18" spans="3:6" ht="23.25" customHeight="1" x14ac:dyDescent="0.2">
      <c r="C18" s="10" t="s">
        <v>36</v>
      </c>
      <c r="D18" s="93"/>
      <c r="E18" s="28" t="s">
        <v>45</v>
      </c>
    </row>
    <row r="19" spans="3:6" ht="27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400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6"/>
      <c r="C47" s="37"/>
      <c r="D47" s="38"/>
      <c r="E47" s="38"/>
    </row>
    <row r="48" spans="2:6" x14ac:dyDescent="0.2">
      <c r="B48" s="36"/>
      <c r="C48" s="37"/>
      <c r="D48" s="38"/>
      <c r="E48" s="38"/>
    </row>
    <row r="49" spans="2:5" x14ac:dyDescent="0.2">
      <c r="B49" s="36"/>
      <c r="C49" s="37"/>
      <c r="D49" s="38"/>
      <c r="E49" s="38"/>
    </row>
    <row r="50" spans="2:5" x14ac:dyDescent="0.2">
      <c r="B50" s="36"/>
      <c r="C50" s="37"/>
      <c r="D50" s="38"/>
      <c r="E50" s="38"/>
    </row>
    <row r="51" spans="2:5" x14ac:dyDescent="0.2">
      <c r="B51" s="39"/>
      <c r="C51" s="37"/>
      <c r="D51" s="38"/>
      <c r="E51" s="38"/>
    </row>
    <row r="54" spans="2:5" ht="25.5" x14ac:dyDescent="0.2">
      <c r="B54" s="15" t="s">
        <v>18</v>
      </c>
      <c r="C54" s="16" t="s">
        <v>33</v>
      </c>
      <c r="D54" s="15" t="s">
        <v>28</v>
      </c>
    </row>
    <row r="55" spans="2:5" x14ac:dyDescent="0.2">
      <c r="B55" s="36"/>
      <c r="C55" s="37"/>
      <c r="D55" s="38"/>
    </row>
    <row r="56" spans="2:5" x14ac:dyDescent="0.2">
      <c r="B56" s="36"/>
      <c r="C56" s="37"/>
      <c r="D56" s="38"/>
    </row>
    <row r="57" spans="2:5" x14ac:dyDescent="0.2">
      <c r="B57" s="36"/>
      <c r="C57" s="37"/>
      <c r="D57" s="38"/>
    </row>
    <row r="58" spans="2:5" x14ac:dyDescent="0.2">
      <c r="B58" s="36"/>
      <c r="C58" s="37"/>
      <c r="D58" s="38"/>
    </row>
    <row r="59" spans="2:5" x14ac:dyDescent="0.2">
      <c r="B59" s="36"/>
      <c r="C59" s="37"/>
      <c r="D59" s="38"/>
    </row>
    <row r="60" spans="2:5" x14ac:dyDescent="0.2">
      <c r="B60" s="36"/>
      <c r="C60" s="37"/>
      <c r="D60" s="38"/>
    </row>
    <row r="61" spans="2:5" x14ac:dyDescent="0.2">
      <c r="B61" s="36"/>
      <c r="C61" s="37"/>
      <c r="D61" s="38"/>
    </row>
    <row r="62" spans="2:5" x14ac:dyDescent="0.2">
      <c r="B62" s="36"/>
      <c r="C62" s="37"/>
      <c r="D62" s="38"/>
    </row>
    <row r="63" spans="2:5" x14ac:dyDescent="0.2">
      <c r="B63" s="39"/>
      <c r="C63" s="37"/>
      <c r="D63" s="38"/>
    </row>
    <row r="66" ht="38.25" customHeight="1" x14ac:dyDescent="0.2"/>
    <row r="67" ht="14.25" customHeight="1" x14ac:dyDescent="0.2"/>
    <row r="68" ht="14.25" customHeight="1" x14ac:dyDescent="0.2"/>
  </sheetData>
  <sheetProtection algorithmName="SHA-512" hashValue="8x97661oh10zoqPOORdHizufZBz/q3/Lz0tVNb4KtA6Y7+bGOUi+da58gp/j8OfqFD+Hl/dXp9CfNlpJRUU/ZA==" saltValue="No3rzghgE6n7zjg9Umo4Eg==" spinCount="100000" sheet="1" objects="1" scenarios="1"/>
  <mergeCells count="3">
    <mergeCell ref="B5:F5"/>
    <mergeCell ref="C25:F25"/>
    <mergeCell ref="B38:E38"/>
  </mergeCells>
  <conditionalFormatting sqref="F26 C28:F36">
    <cfRule type="expression" dxfId="10" priority="1">
      <formula>+IF($D$26="No",1,0)</formula>
    </cfRule>
  </conditionalFormatting>
  <dataValidations count="5">
    <dataValidation allowBlank="1" showInputMessage="1" showErrorMessage="1" promptTitle="Tener en cuenta:" prompt="Aplica sólo para el consumo de combustible en función de la ejeucción del contrato." sqref="C26:C36 C24" xr:uid="{FF9A692D-195B-453B-81B3-219084BE79DC}"/>
    <dataValidation allowBlank="1" showInputMessage="1" showErrorMessage="1" promptTitle="IARC" prompt="Corresponde a la clasificación de sustancias segun el riesgo que resulten carcinógenas" sqref="F28" xr:uid="{59FC5753-8952-4335-BA6D-E278E1C5D38E}"/>
    <dataValidation allowBlank="1" showInputMessage="1" showErrorMessage="1" promptTitle="Tocicidad" prompt="Corresponde a la categoria de tocicidad de acuerdo al Sistema Globalmente Armonizado." sqref="E28" xr:uid="{097B9F37-3BCA-41DA-A4F0-E7E633371CDA}"/>
    <dataValidation allowBlank="1" showInputMessage="1" showErrorMessage="1" promptTitle="Sistema Globalmente Armonizado " prompt="Corresponde a la ficha de datos de seguridad de productos químicos elaborada bajo el Sistema Globalmente Armonizado." sqref="D28" xr:uid="{6BBD5CA7-CA5F-46AB-9ACE-9FC7F3BE86AE}"/>
    <dataValidation type="decimal" allowBlank="1" showInputMessage="1" showErrorMessage="1" promptTitle="Tener en Cuenta:" prompt="No dejar casillas vacias coloque cero &quot;0&quot;, en caso de no aplicar." sqref="D8:D24" xr:uid="{25F9FEBB-27AD-45D6-90B7-8B4D86D45646}">
      <formula1>0</formula1>
      <formula2>10000000</formula2>
    </dataValidation>
  </dataValidations>
  <hyperlinks>
    <hyperlink ref="F26" r:id="rId1" xr:uid="{EB5C78D7-8E79-4B0E-8DEB-CB03ABFCE159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C02AD26-76A9-42DE-A12C-2D33C6928827}">
          <x14:formula1>
            <xm:f>Hoja1!$D$3:$D$6</xm:f>
          </x14:formula1>
          <xm:sqref>F29:F36</xm:sqref>
        </x14:dataValidation>
        <x14:dataValidation type="list" allowBlank="1" showInputMessage="1" showErrorMessage="1" xr:uid="{74E484AE-C7BD-4F28-A7DA-DA5B29F54663}">
          <x14:formula1>
            <xm:f>Hoja1!$C$3:$C$6</xm:f>
          </x14:formula1>
          <xm:sqref>E29:E36</xm:sqref>
        </x14:dataValidation>
        <x14:dataValidation type="list" allowBlank="1" showInputMessage="1" showErrorMessage="1" xr:uid="{C9BF4377-7C88-4D22-A30E-97585A7FBC45}">
          <x14:formula1>
            <xm:f>Hoja1!$B$3:$B$5</xm:f>
          </x14:formula1>
          <xm:sqref>D26</xm:sqref>
        </x14:dataValidation>
        <x14:dataValidation type="list" allowBlank="1" showInputMessage="1" showErrorMessage="1" xr:uid="{3D93A1D6-6E1B-4BE2-BFC5-127F1E9BEAC0}">
          <x14:formula1>
            <xm:f>Hoja1!$B$3:$B$4</xm:f>
          </x14:formula1>
          <xm:sqref>D29:D36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FC67"/>
  <sheetViews>
    <sheetView showGridLines="0" topLeftCell="A3" workbookViewId="0">
      <pane ySplit="3" topLeftCell="A6" activePane="bottomLeft" state="frozen"/>
      <selection activeCell="A3" sqref="A3"/>
      <selection pane="bottomLeft" activeCell="E23" sqref="E23"/>
    </sheetView>
  </sheetViews>
  <sheetFormatPr baseColWidth="10" defaultColWidth="0" defaultRowHeight="12.75" x14ac:dyDescent="0.2"/>
  <cols>
    <col min="1" max="1" width="5.85546875" customWidth="1"/>
    <col min="2" max="2" width="11.85546875" customWidth="1"/>
    <col min="3" max="3" width="50.85546875" customWidth="1"/>
    <col min="4" max="4" width="18.42578125" customWidth="1"/>
    <col min="5" max="5" width="24.85546875" customWidth="1"/>
    <col min="6" max="6" width="19.140625" customWidth="1"/>
    <col min="7" max="7" width="4.5703125" customWidth="1"/>
    <col min="8" max="8" width="2" customWidth="1"/>
    <col min="9" max="16382" width="11.42578125" hidden="1"/>
    <col min="16383" max="16383" width="3.85546875" hidden="1"/>
    <col min="16384" max="16384" width="6.7109375" hidden="1"/>
  </cols>
  <sheetData>
    <row r="1" spans="2:6" hidden="1" x14ac:dyDescent="0.2">
      <c r="C1">
        <f>+COUNTA(C8:C18)</f>
        <v>11</v>
      </c>
      <c r="D1">
        <f>+COUNTA(D8:D18)</f>
        <v>0</v>
      </c>
      <c r="E1">
        <f>+SUM(D1:D2)/SUM(C1:C2)</f>
        <v>0</v>
      </c>
    </row>
    <row r="2" spans="2:6" hidden="1" x14ac:dyDescent="0.2">
      <c r="C2">
        <f>+COUNTA(C20:C23)</f>
        <v>4</v>
      </c>
      <c r="D2">
        <f>+COUNTA(D20:D23)</f>
        <v>0</v>
      </c>
    </row>
    <row r="3" spans="2:6" ht="7.5" customHeight="1" x14ac:dyDescent="0.2"/>
    <row r="4" spans="2:6" ht="7.5" customHeight="1" x14ac:dyDescent="0.2"/>
    <row r="5" spans="2:6" x14ac:dyDescent="0.2">
      <c r="B5" s="140" t="s">
        <v>59</v>
      </c>
      <c r="C5" s="141"/>
      <c r="D5" s="141"/>
      <c r="E5" s="141"/>
      <c r="F5" s="141"/>
    </row>
    <row r="7" spans="2:6" ht="25.5" customHeight="1" x14ac:dyDescent="0.2">
      <c r="C7" s="9" t="s">
        <v>32</v>
      </c>
      <c r="D7" s="9" t="s">
        <v>30</v>
      </c>
      <c r="E7" s="9" t="s">
        <v>44</v>
      </c>
    </row>
    <row r="8" spans="2:6" ht="19.5" customHeight="1" x14ac:dyDescent="0.2">
      <c r="C8" s="10" t="s">
        <v>8</v>
      </c>
      <c r="D8" s="93"/>
      <c r="E8" s="28"/>
    </row>
    <row r="9" spans="2:6" ht="19.5" customHeight="1" x14ac:dyDescent="0.2">
      <c r="C9" s="10" t="s">
        <v>9</v>
      </c>
      <c r="D9" s="93"/>
      <c r="E9" s="28"/>
    </row>
    <row r="10" spans="2:6" ht="19.5" customHeight="1" x14ac:dyDescent="0.2">
      <c r="C10" s="11" t="s">
        <v>10</v>
      </c>
      <c r="D10" s="93"/>
      <c r="E10" s="28"/>
    </row>
    <row r="11" spans="2:6" ht="19.5" customHeight="1" x14ac:dyDescent="0.2">
      <c r="C11" s="10" t="s">
        <v>395</v>
      </c>
      <c r="D11" s="93"/>
      <c r="E11" s="28"/>
    </row>
    <row r="12" spans="2:6" ht="26.25" customHeight="1" x14ac:dyDescent="0.2">
      <c r="C12" s="10" t="s">
        <v>34</v>
      </c>
      <c r="D12" s="93"/>
      <c r="E12" s="28" t="s">
        <v>47</v>
      </c>
    </row>
    <row r="13" spans="2:6" ht="19.5" customHeight="1" x14ac:dyDescent="0.2">
      <c r="C13" s="10" t="s">
        <v>11</v>
      </c>
      <c r="D13" s="93"/>
      <c r="E13" s="28"/>
    </row>
    <row r="14" spans="2:6" ht="25.5" customHeight="1" x14ac:dyDescent="0.2">
      <c r="C14" s="10" t="s">
        <v>12</v>
      </c>
      <c r="D14" s="93"/>
      <c r="E14" s="28" t="s">
        <v>156</v>
      </c>
    </row>
    <row r="15" spans="2:6" ht="19.5" customHeight="1" x14ac:dyDescent="0.2">
      <c r="C15" s="10" t="s">
        <v>35</v>
      </c>
      <c r="D15" s="93"/>
      <c r="E15" s="28"/>
    </row>
    <row r="16" spans="2:6" ht="19.5" customHeight="1" x14ac:dyDescent="0.2">
      <c r="C16" s="10" t="s">
        <v>405</v>
      </c>
      <c r="D16" s="93"/>
      <c r="E16" s="28"/>
    </row>
    <row r="17" spans="3:6" ht="19.5" customHeight="1" x14ac:dyDescent="0.2">
      <c r="C17" s="9" t="s">
        <v>406</v>
      </c>
      <c r="D17" s="9"/>
      <c r="E17" s="9" t="s">
        <v>44</v>
      </c>
    </row>
    <row r="18" spans="3:6" ht="23.25" customHeight="1" x14ac:dyDescent="0.2">
      <c r="C18" s="10" t="s">
        <v>36</v>
      </c>
      <c r="D18" s="93"/>
      <c r="E18" s="28" t="s">
        <v>45</v>
      </c>
    </row>
    <row r="19" spans="3:6" ht="32.25" customHeight="1" x14ac:dyDescent="0.2">
      <c r="C19" s="10" t="s">
        <v>37</v>
      </c>
      <c r="D19" s="93"/>
      <c r="E19" s="28" t="s">
        <v>46</v>
      </c>
    </row>
    <row r="20" spans="3:6" ht="21" customHeight="1" x14ac:dyDescent="0.2">
      <c r="C20" s="10" t="s">
        <v>407</v>
      </c>
      <c r="D20" s="93"/>
      <c r="E20" s="3" t="s">
        <v>408</v>
      </c>
    </row>
    <row r="21" spans="3:6" ht="21" customHeight="1" x14ac:dyDescent="0.2">
      <c r="C21" s="10" t="s">
        <v>409</v>
      </c>
      <c r="D21" s="93"/>
      <c r="E21" s="3" t="s">
        <v>408</v>
      </c>
    </row>
    <row r="22" spans="3:6" ht="21" customHeight="1" x14ac:dyDescent="0.2">
      <c r="C22" s="10" t="s">
        <v>410</v>
      </c>
      <c r="D22" s="93"/>
      <c r="E22" s="3" t="s">
        <v>408</v>
      </c>
    </row>
    <row r="23" spans="3:6" ht="21" customHeight="1" x14ac:dyDescent="0.2">
      <c r="C23" s="10" t="s">
        <v>411</v>
      </c>
      <c r="D23" s="93"/>
      <c r="E23" s="3" t="s">
        <v>408</v>
      </c>
    </row>
    <row r="24" spans="3:6" ht="21" customHeight="1" x14ac:dyDescent="0.2">
      <c r="C24" s="94"/>
      <c r="D24" s="95"/>
    </row>
    <row r="25" spans="3:6" ht="21" customHeight="1" x14ac:dyDescent="0.2">
      <c r="C25" s="138" t="s">
        <v>111</v>
      </c>
      <c r="D25" s="139"/>
      <c r="E25" s="139"/>
      <c r="F25" s="139"/>
    </row>
    <row r="26" spans="3:6" ht="35.25" customHeight="1" x14ac:dyDescent="0.2">
      <c r="C26" s="96" t="s">
        <v>112</v>
      </c>
      <c r="D26" s="107" t="s">
        <v>118</v>
      </c>
      <c r="F26" s="109" t="s">
        <v>115</v>
      </c>
    </row>
    <row r="27" spans="3:6" ht="6.75" customHeight="1" x14ac:dyDescent="0.2">
      <c r="C27" s="94"/>
    </row>
    <row r="28" spans="3:6" ht="34.5" customHeight="1" x14ac:dyDescent="0.2">
      <c r="C28" s="97" t="s">
        <v>155</v>
      </c>
      <c r="D28" s="98" t="s">
        <v>400</v>
      </c>
      <c r="E28" s="98" t="s">
        <v>117</v>
      </c>
      <c r="F28" s="98" t="s">
        <v>116</v>
      </c>
    </row>
    <row r="29" spans="3:6" ht="21" customHeight="1" x14ac:dyDescent="0.2">
      <c r="C29" s="108"/>
      <c r="D29" s="107"/>
      <c r="E29" s="107"/>
      <c r="F29" s="107"/>
    </row>
    <row r="30" spans="3:6" ht="21" customHeight="1" x14ac:dyDescent="0.2">
      <c r="C30" s="108"/>
      <c r="D30" s="107"/>
      <c r="E30" s="107"/>
      <c r="F30" s="107"/>
    </row>
    <row r="31" spans="3:6" ht="21" customHeight="1" x14ac:dyDescent="0.2">
      <c r="C31" s="108"/>
      <c r="D31" s="107"/>
      <c r="E31" s="107"/>
      <c r="F31" s="107"/>
    </row>
    <row r="32" spans="3:6" ht="21" customHeight="1" x14ac:dyDescent="0.2">
      <c r="C32" s="108"/>
      <c r="D32" s="107"/>
      <c r="E32" s="107"/>
      <c r="F32" s="107"/>
    </row>
    <row r="33" spans="2:6" ht="21" customHeight="1" x14ac:dyDescent="0.2">
      <c r="C33" s="108"/>
      <c r="D33" s="107"/>
      <c r="E33" s="107"/>
      <c r="F33" s="107"/>
    </row>
    <row r="34" spans="2:6" ht="21" customHeight="1" x14ac:dyDescent="0.2">
      <c r="C34" s="108"/>
      <c r="D34" s="107"/>
      <c r="E34" s="107"/>
      <c r="F34" s="107"/>
    </row>
    <row r="35" spans="2:6" ht="21" customHeight="1" x14ac:dyDescent="0.2">
      <c r="C35" s="108"/>
      <c r="D35" s="107"/>
      <c r="E35" s="107"/>
      <c r="F35" s="107"/>
    </row>
    <row r="36" spans="2:6" ht="21" customHeight="1" x14ac:dyDescent="0.2">
      <c r="C36" s="108"/>
      <c r="D36" s="107"/>
      <c r="E36" s="107"/>
      <c r="F36" s="107"/>
    </row>
    <row r="38" spans="2:6" ht="26.25" customHeight="1" x14ac:dyDescent="0.2">
      <c r="B38" s="138" t="s">
        <v>48</v>
      </c>
      <c r="C38" s="139"/>
      <c r="D38" s="139"/>
      <c r="E38" s="139"/>
    </row>
    <row r="39" spans="2:6" x14ac:dyDescent="0.2">
      <c r="B39" s="17"/>
    </row>
    <row r="41" spans="2:6" ht="25.5" x14ac:dyDescent="0.2">
      <c r="B41" s="15" t="s">
        <v>18</v>
      </c>
      <c r="C41" s="15" t="s">
        <v>29</v>
      </c>
      <c r="D41" s="15" t="s">
        <v>28</v>
      </c>
      <c r="E41" s="16" t="s">
        <v>31</v>
      </c>
    </row>
    <row r="42" spans="2:6" x14ac:dyDescent="0.2">
      <c r="B42" s="36"/>
      <c r="C42" s="37"/>
      <c r="D42" s="38"/>
      <c r="E42" s="38"/>
    </row>
    <row r="43" spans="2:6" x14ac:dyDescent="0.2">
      <c r="B43" s="36"/>
      <c r="C43" s="37"/>
      <c r="D43" s="38"/>
      <c r="E43" s="38"/>
    </row>
    <row r="44" spans="2:6" x14ac:dyDescent="0.2">
      <c r="B44" s="36"/>
      <c r="C44" s="37"/>
      <c r="D44" s="38"/>
      <c r="E44" s="38"/>
    </row>
    <row r="45" spans="2:6" x14ac:dyDescent="0.2">
      <c r="B45" s="36"/>
      <c r="C45" s="37"/>
      <c r="D45" s="38"/>
      <c r="E45" s="38"/>
    </row>
    <row r="46" spans="2:6" x14ac:dyDescent="0.2">
      <c r="B46" s="36"/>
      <c r="C46" s="37"/>
      <c r="D46" s="38"/>
      <c r="E46" s="38"/>
    </row>
    <row r="47" spans="2:6" x14ac:dyDescent="0.2">
      <c r="B47" s="36"/>
      <c r="C47" s="37"/>
      <c r="D47" s="38"/>
      <c r="E47" s="38"/>
    </row>
    <row r="48" spans="2:6" x14ac:dyDescent="0.2">
      <c r="B48" s="36"/>
      <c r="C48" s="37"/>
      <c r="D48" s="38"/>
      <c r="E48" s="38"/>
    </row>
    <row r="49" spans="2:5" x14ac:dyDescent="0.2">
      <c r="B49" s="36"/>
      <c r="C49" s="37"/>
      <c r="D49" s="38"/>
      <c r="E49" s="38"/>
    </row>
    <row r="50" spans="2:5" x14ac:dyDescent="0.2">
      <c r="B50" s="39"/>
      <c r="C50" s="37"/>
      <c r="D50" s="38"/>
      <c r="E50" s="38"/>
    </row>
    <row r="53" spans="2:5" ht="25.5" x14ac:dyDescent="0.2">
      <c r="B53" s="15" t="s">
        <v>18</v>
      </c>
      <c r="C53" s="16" t="s">
        <v>33</v>
      </c>
      <c r="D53" s="15" t="s">
        <v>28</v>
      </c>
    </row>
    <row r="54" spans="2:5" x14ac:dyDescent="0.2">
      <c r="B54" s="36"/>
      <c r="C54" s="37"/>
      <c r="D54" s="38"/>
    </row>
    <row r="55" spans="2:5" x14ac:dyDescent="0.2">
      <c r="B55" s="36"/>
      <c r="C55" s="37"/>
      <c r="D55" s="38"/>
    </row>
    <row r="56" spans="2:5" x14ac:dyDescent="0.2">
      <c r="B56" s="36"/>
      <c r="C56" s="37"/>
      <c r="D56" s="38"/>
    </row>
    <row r="57" spans="2:5" x14ac:dyDescent="0.2">
      <c r="B57" s="36"/>
      <c r="C57" s="37"/>
      <c r="D57" s="38"/>
    </row>
    <row r="58" spans="2:5" x14ac:dyDescent="0.2">
      <c r="B58" s="36"/>
      <c r="C58" s="37"/>
      <c r="D58" s="38"/>
    </row>
    <row r="59" spans="2:5" x14ac:dyDescent="0.2">
      <c r="B59" s="36"/>
      <c r="C59" s="37"/>
      <c r="D59" s="38"/>
    </row>
    <row r="60" spans="2:5" x14ac:dyDescent="0.2">
      <c r="B60" s="36"/>
      <c r="C60" s="37"/>
      <c r="D60" s="38"/>
    </row>
    <row r="61" spans="2:5" x14ac:dyDescent="0.2">
      <c r="B61" s="36"/>
      <c r="C61" s="37"/>
      <c r="D61" s="38"/>
    </row>
    <row r="62" spans="2:5" x14ac:dyDescent="0.2">
      <c r="B62" s="39"/>
      <c r="C62" s="37"/>
      <c r="D62" s="38"/>
    </row>
    <row r="65" ht="38.25" customHeight="1" x14ac:dyDescent="0.2"/>
    <row r="66" ht="14.25" customHeight="1" x14ac:dyDescent="0.2"/>
    <row r="67" ht="14.25" customHeight="1" x14ac:dyDescent="0.2"/>
  </sheetData>
  <sheetProtection algorithmName="SHA-512" hashValue="rhzny7Eutu/N02wmlkwbPwTjqf5CsMpBJFRSiRnuJ7JlgPWWCuUTNkHHt/XvqOD5tgpTIPEcWYsxu2hUM7JlIg==" saltValue="ujYjMdVlgxBCqnRBtVEHzg==" spinCount="100000" sheet="1" objects="1" scenarios="1"/>
  <mergeCells count="3">
    <mergeCell ref="B5:F5"/>
    <mergeCell ref="C25:F25"/>
    <mergeCell ref="B38:E38"/>
  </mergeCells>
  <conditionalFormatting sqref="F26 C28:F36">
    <cfRule type="expression" dxfId="9" priority="1">
      <formula>+IF($D$26="No",1,0)</formula>
    </cfRule>
  </conditionalFormatting>
  <dataValidations count="5">
    <dataValidation allowBlank="1" showInputMessage="1" showErrorMessage="1" promptTitle="Tener en cuenta:" prompt="Aplica sólo para el consumo de combustible en función de la ejeucción del contrato." sqref="C26:C36 C24" xr:uid="{3A54164A-57A2-4E5A-A811-2B20BD561134}"/>
    <dataValidation allowBlank="1" showInputMessage="1" showErrorMessage="1" promptTitle="IARC" prompt="Corresponde a la clasificación de sustancias segun el riesgo que resulten carcinógenas" sqref="F28" xr:uid="{E9616CD9-F043-47E6-923E-755E4CCDADA5}"/>
    <dataValidation allowBlank="1" showInputMessage="1" showErrorMessage="1" promptTitle="Tocicidad" prompt="Corresponde a la categoria de tocicidad de acuerdo al Sistema Globalmente Armonizado." sqref="E28" xr:uid="{39F943FC-3078-4E89-B248-3A02EEF510ED}"/>
    <dataValidation allowBlank="1" showInputMessage="1" showErrorMessage="1" promptTitle="Sistema Globalmente Armonizado " prompt="Corresponde a la ficha de datos de seguridad de productos químicos elaborada bajo el Sistema Globalmente Armonizado." sqref="D28" xr:uid="{28AF409A-3A77-488D-A18E-6E3AB7C3461D}"/>
    <dataValidation type="decimal" allowBlank="1" showInputMessage="1" showErrorMessage="1" promptTitle="Tener en Cuenta:" prompt="No dejar casillas vacias coloque cero &quot;0&quot;, en caso de no aplicar." sqref="D8:D24" xr:uid="{D8FBE9AE-E23C-4B7C-83EA-0307AE0C75A5}">
      <formula1>0</formula1>
      <formula2>10000000</formula2>
    </dataValidation>
  </dataValidations>
  <hyperlinks>
    <hyperlink ref="F26" r:id="rId1" xr:uid="{85A4CD7A-4CDD-4D4C-AEC3-8D18D013FC47}"/>
  </hyperlinks>
  <pageMargins left="0.7" right="0.7" top="0.75" bottom="0.75" header="0.3" footer="0.3"/>
  <pageSetup orientation="portrait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1722DA3E-E1F8-40FD-B563-7082C8CA6BDA}">
          <x14:formula1>
            <xm:f>Hoja1!$B$3:$B$4</xm:f>
          </x14:formula1>
          <xm:sqref>D29:D36</xm:sqref>
        </x14:dataValidation>
        <x14:dataValidation type="list" allowBlank="1" showInputMessage="1" showErrorMessage="1" xr:uid="{E8E06577-DF0F-4128-A888-D400C4F1D6D3}">
          <x14:formula1>
            <xm:f>Hoja1!$D$3:$D$6</xm:f>
          </x14:formula1>
          <xm:sqref>F29:F36</xm:sqref>
        </x14:dataValidation>
        <x14:dataValidation type="list" allowBlank="1" showInputMessage="1" showErrorMessage="1" xr:uid="{516BCBAB-7240-4EAB-AA16-0BF4BADE6A7B}">
          <x14:formula1>
            <xm:f>Hoja1!$C$3:$C$6</xm:f>
          </x14:formula1>
          <xm:sqref>E29:E36</xm:sqref>
        </x14:dataValidation>
        <x14:dataValidation type="list" allowBlank="1" showInputMessage="1" showErrorMessage="1" xr:uid="{1A0D8E6C-1B8E-44FC-AC53-86252987753E}">
          <x14:formula1>
            <xm:f>Hoja1!$B$3:$B$5</xm:f>
          </x14:formula1>
          <xm:sqref>D26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dbd5a5b-9e65-43cc-b00d-c850c34583b3">
      <Terms xmlns="http://schemas.microsoft.com/office/infopath/2007/PartnerControls"/>
    </lcf76f155ced4ddcb4097134ff3c332f>
    <Observaciones xmlns="6dbd5a5b-9e65-43cc-b00d-c850c34583b3" xsi:nil="true"/>
    <TaxCatchAll xmlns="639ed674-97bc-4d4d-9a9a-934ee7335ac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22B7DC30BAAC049AEBCE91C1C8F9580" ma:contentTypeVersion="19" ma:contentTypeDescription="Crear nuevo documento." ma:contentTypeScope="" ma:versionID="bc10ed2e1a3c13f1618e7c10365e6d3a">
  <xsd:schema xmlns:xsd="http://www.w3.org/2001/XMLSchema" xmlns:xs="http://www.w3.org/2001/XMLSchema" xmlns:p="http://schemas.microsoft.com/office/2006/metadata/properties" xmlns:ns2="6dbd5a5b-9e65-43cc-b00d-c850c34583b3" xmlns:ns3="639ed674-97bc-4d4d-9a9a-934ee7335ac9" targetNamespace="http://schemas.microsoft.com/office/2006/metadata/properties" ma:root="true" ma:fieldsID="13b5c5d4b4e157ed4b021817a362e0d1" ns2:_="" ns3:_="">
    <xsd:import namespace="6dbd5a5b-9e65-43cc-b00d-c850c34583b3"/>
    <xsd:import namespace="639ed674-97bc-4d4d-9a9a-934ee7335a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Observacione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bd5a5b-9e65-43cc-b00d-c850c34583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74ade5ec-1dc6-4b12-84e9-18d8060fcf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Observaciones" ma:index="22" nillable="true" ma:displayName="Observaciones" ma:format="Dropdown" ma:internalName="Observaciones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9ed674-97bc-4d4d-9a9a-934ee7335ac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01b6da2-a2b7-4f9b-bbf5-129721fc08f9}" ma:internalName="TaxCatchAll" ma:showField="CatchAllData" ma:web="639ed674-97bc-4d4d-9a9a-934ee7335a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5F1F1B-5DEE-407F-85A5-B4DC62ED9181}">
  <ds:schemaRefs>
    <ds:schemaRef ds:uri="http://schemas.microsoft.com/office/2006/metadata/properties"/>
    <ds:schemaRef ds:uri="45081d7b-7681-4be1-b2bf-d96f7c1769ad"/>
    <ds:schemaRef ds:uri="http://schemas.microsoft.com/office/2006/documentManagement/types"/>
    <ds:schemaRef ds:uri="fbcdcd1a-b94a-41b9-8e4a-b0b610816cfe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2E2D6AD-04F5-4E20-A207-6FA5A12C2B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AD8E30-DF59-4767-A518-2BC2FAA155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2</vt:i4>
      </vt:variant>
    </vt:vector>
  </HeadingPairs>
  <TitlesOfParts>
    <vt:vector size="20" baseType="lpstr">
      <vt:lpstr>Hoja1</vt:lpstr>
      <vt:lpstr> INFORME SST</vt:lpstr>
      <vt:lpstr>Información del personal</vt:lpstr>
      <vt:lpstr>Conductores</vt:lpstr>
      <vt:lpstr>Vehiculos</vt:lpstr>
      <vt:lpstr>ACC - INC</vt:lpstr>
      <vt:lpstr>Datos Informe Enero</vt:lpstr>
      <vt:lpstr>Datos Informe Febrero</vt:lpstr>
      <vt:lpstr>Datos Informe Marzo</vt:lpstr>
      <vt:lpstr>Datos Informe Abril</vt:lpstr>
      <vt:lpstr>Datos Informe Mayo</vt:lpstr>
      <vt:lpstr>Datos Informe Junio</vt:lpstr>
      <vt:lpstr>Datos Informe Julio</vt:lpstr>
      <vt:lpstr>Datos Informe Agosto</vt:lpstr>
      <vt:lpstr>Datos Informe Septiembre</vt:lpstr>
      <vt:lpstr>Datos Informe Octubre</vt:lpstr>
      <vt:lpstr>Datos Informe Noviembre</vt:lpstr>
      <vt:lpstr>Datos Informe Diciembre</vt:lpstr>
      <vt:lpstr>Conductores!Área_de_impresión</vt:lpstr>
      <vt:lpstr>'Información del personal'!Área_de_impresión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portatil2</dc:creator>
  <cp:lastModifiedBy>RODOLFO MIGUEL FREJA DE LA HOZ</cp:lastModifiedBy>
  <cp:lastPrinted>2016-04-21T17:24:12Z</cp:lastPrinted>
  <dcterms:created xsi:type="dcterms:W3CDTF">2014-12-29T22:01:01Z</dcterms:created>
  <dcterms:modified xsi:type="dcterms:W3CDTF">2025-02-27T17:20:53Z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0x010100322B7DC30BAAC049AEBCE91C1C8F9580</vt:lpwstr>
  </property>
  <property fmtid="{D5CDD505-2E9C-101B-9397-08002B2CF9AE}" pid="3" name="_NewReviewCycle">
    <vt:lpwstr/>
  </property>
</Properties>
</file>